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art.papiernicze!$B$2:$O$82</definedName>
    <definedName name="_xlnm.Print_Area" localSheetId="1">'papier ksero'!$B$2:$O$13</definedName>
    <definedName name="_xlnm.Print_Area" localSheetId="2">tonery!$B$2:$O$21</definedName>
  </definedNames>
  <calcPr calcId="152511"/>
</workbook>
</file>

<file path=xl/calcChain.xml><?xml version="1.0" encoding="utf-8"?>
<calcChain xmlns="http://schemas.openxmlformats.org/spreadsheetml/2006/main">
  <c r="O19" i="3" l="1"/>
  <c r="O20" i="3"/>
  <c r="M19" i="3"/>
  <c r="M20" i="3"/>
  <c r="O14" i="3"/>
  <c r="O15" i="3"/>
  <c r="O16" i="3"/>
  <c r="O17" i="3"/>
  <c r="M14" i="3"/>
  <c r="M15" i="3"/>
  <c r="M16" i="3"/>
  <c r="M17" i="3"/>
  <c r="F14" i="3"/>
  <c r="H14" i="3" s="1"/>
  <c r="F15" i="3"/>
  <c r="H15" i="3" s="1"/>
  <c r="F16" i="3"/>
  <c r="H16" i="3" s="1"/>
  <c r="F17" i="3"/>
  <c r="H17" i="3" s="1"/>
  <c r="O72" i="1"/>
  <c r="O73" i="1"/>
  <c r="M72" i="1"/>
  <c r="F72" i="1"/>
  <c r="H72" i="1" s="1"/>
  <c r="I72" i="1" s="1"/>
  <c r="F62" i="1"/>
  <c r="H62" i="1" s="1"/>
  <c r="I62" i="1" s="1"/>
  <c r="J62" i="1" s="1"/>
  <c r="M62" i="1"/>
  <c r="O62" i="1"/>
  <c r="I17" i="3" l="1"/>
  <c r="J17" i="3" s="1"/>
  <c r="I16" i="3"/>
  <c r="J16" i="3" s="1"/>
  <c r="I15" i="3"/>
  <c r="J15" i="3" s="1"/>
  <c r="I14" i="3"/>
  <c r="J14" i="3" s="1"/>
  <c r="F40" i="1"/>
  <c r="H40" i="1" s="1"/>
  <c r="I40" i="1" s="1"/>
  <c r="J40" i="1" s="1"/>
  <c r="M40" i="1"/>
  <c r="O40" i="1"/>
  <c r="O8" i="3" l="1"/>
  <c r="O9" i="3"/>
  <c r="O10" i="3"/>
  <c r="O11" i="3"/>
  <c r="O12" i="3"/>
  <c r="O13" i="3"/>
  <c r="O18" i="3"/>
  <c r="M8" i="3"/>
  <c r="M9" i="3"/>
  <c r="M10" i="3"/>
  <c r="M11" i="3"/>
  <c r="M12" i="3"/>
  <c r="M13" i="3"/>
  <c r="M18" i="3"/>
  <c r="F8" i="3"/>
  <c r="F9" i="3"/>
  <c r="H9" i="3" s="1"/>
  <c r="F10" i="3"/>
  <c r="F11" i="3"/>
  <c r="H11" i="3" s="1"/>
  <c r="F12" i="3"/>
  <c r="F13" i="3"/>
  <c r="H13" i="3" s="1"/>
  <c r="F18" i="3"/>
  <c r="H8" i="3"/>
  <c r="H10" i="3"/>
  <c r="H12" i="3"/>
  <c r="O9" i="2"/>
  <c r="M9" i="2"/>
  <c r="O8" i="2"/>
  <c r="M8" i="2"/>
  <c r="F9" i="2"/>
  <c r="F8" i="2"/>
  <c r="M11" i="2" l="1"/>
  <c r="M12" i="2" s="1"/>
  <c r="M13" i="2" s="1"/>
  <c r="O11" i="2"/>
  <c r="O12" i="2" s="1"/>
  <c r="O13" i="2" s="1"/>
  <c r="M21" i="3"/>
  <c r="O21" i="3"/>
  <c r="O78" i="1"/>
  <c r="O10" i="1"/>
  <c r="O11" i="1"/>
  <c r="O12" i="1"/>
  <c r="O13" i="1"/>
  <c r="O14" i="1"/>
  <c r="O15" i="1"/>
  <c r="O17" i="1"/>
  <c r="O18" i="1"/>
  <c r="O19" i="1"/>
  <c r="O20" i="1"/>
  <c r="O21" i="1"/>
  <c r="O23" i="1"/>
  <c r="O24" i="1"/>
  <c r="O25" i="1"/>
  <c r="O27" i="1"/>
  <c r="O28" i="1"/>
  <c r="O30" i="1"/>
  <c r="O32" i="1"/>
  <c r="O33" i="1"/>
  <c r="O34" i="1"/>
  <c r="O36" i="1"/>
  <c r="O37" i="1"/>
  <c r="O38" i="1"/>
  <c r="O39" i="1"/>
  <c r="O41" i="1"/>
  <c r="O42" i="1"/>
  <c r="O43" i="1"/>
  <c r="O45" i="1"/>
  <c r="O46" i="1"/>
  <c r="O48" i="1"/>
  <c r="O49" i="1"/>
  <c r="O50" i="1"/>
  <c r="O51" i="1"/>
  <c r="O52" i="1"/>
  <c r="O53" i="1"/>
  <c r="O54" i="1"/>
  <c r="O55" i="1"/>
  <c r="O56" i="1"/>
  <c r="O57" i="1"/>
  <c r="O58" i="1"/>
  <c r="O60" i="1"/>
  <c r="O63" i="1"/>
  <c r="O65" i="1"/>
  <c r="O66" i="1"/>
  <c r="O67" i="1"/>
  <c r="O68" i="1"/>
  <c r="O69" i="1"/>
  <c r="O70" i="1"/>
  <c r="O74" i="1"/>
  <c r="O75" i="1"/>
  <c r="O76" i="1"/>
  <c r="M10" i="1"/>
  <c r="M11" i="1"/>
  <c r="M12" i="1"/>
  <c r="M13" i="1"/>
  <c r="M14" i="1"/>
  <c r="M15" i="1"/>
  <c r="M17" i="1"/>
  <c r="M18" i="1"/>
  <c r="M19" i="1"/>
  <c r="M20" i="1"/>
  <c r="M21" i="1"/>
  <c r="M23" i="1"/>
  <c r="M24" i="1"/>
  <c r="M25" i="1"/>
  <c r="M27" i="1"/>
  <c r="M28" i="1"/>
  <c r="M30" i="1"/>
  <c r="M32" i="1"/>
  <c r="M33" i="1"/>
  <c r="M34" i="1"/>
  <c r="M36" i="1"/>
  <c r="M37" i="1"/>
  <c r="M38" i="1"/>
  <c r="M39" i="1"/>
  <c r="M41" i="1"/>
  <c r="M42" i="1"/>
  <c r="M43" i="1"/>
  <c r="M45" i="1"/>
  <c r="M46" i="1"/>
  <c r="M48" i="1"/>
  <c r="M49" i="1"/>
  <c r="M50" i="1"/>
  <c r="M51" i="1"/>
  <c r="M52" i="1"/>
  <c r="M53" i="1"/>
  <c r="M54" i="1"/>
  <c r="M55" i="1"/>
  <c r="M56" i="1"/>
  <c r="M57" i="1"/>
  <c r="M58" i="1"/>
  <c r="M60" i="1"/>
  <c r="M63" i="1"/>
  <c r="M65" i="1"/>
  <c r="M66" i="1"/>
  <c r="M67" i="1"/>
  <c r="M68" i="1"/>
  <c r="M69" i="1"/>
  <c r="M70" i="1"/>
  <c r="M73" i="1"/>
  <c r="M74" i="1"/>
  <c r="M75" i="1"/>
  <c r="M76" i="1"/>
  <c r="M77" i="1"/>
  <c r="M78" i="1"/>
  <c r="O8" i="1"/>
  <c r="F10" i="1"/>
  <c r="F11" i="1"/>
  <c r="F12" i="1"/>
  <c r="F13" i="1"/>
  <c r="F14" i="1"/>
  <c r="F15" i="1"/>
  <c r="F17" i="1"/>
  <c r="F18" i="1"/>
  <c r="F19" i="1"/>
  <c r="F20" i="1"/>
  <c r="F21" i="1"/>
  <c r="F23" i="1"/>
  <c r="F24" i="1"/>
  <c r="F25" i="1"/>
  <c r="F27" i="1"/>
  <c r="F28" i="1"/>
  <c r="F30" i="1"/>
  <c r="F32" i="1"/>
  <c r="F33" i="1"/>
  <c r="F34" i="1"/>
  <c r="F36" i="1"/>
  <c r="F37" i="1"/>
  <c r="F38" i="1"/>
  <c r="F39" i="1"/>
  <c r="F41" i="1"/>
  <c r="F42" i="1"/>
  <c r="F43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60" i="1"/>
  <c r="F63" i="1"/>
  <c r="F65" i="1"/>
  <c r="F66" i="1"/>
  <c r="F67" i="1"/>
  <c r="F68" i="1"/>
  <c r="F69" i="1"/>
  <c r="F70" i="1"/>
  <c r="F73" i="1"/>
  <c r="F74" i="1"/>
  <c r="F75" i="1"/>
  <c r="F76" i="1"/>
  <c r="F77" i="1"/>
  <c r="F78" i="1"/>
  <c r="F8" i="1"/>
  <c r="O80" i="1" l="1"/>
  <c r="O81" i="1" s="1"/>
  <c r="O82" i="1" s="1"/>
  <c r="M80" i="1"/>
  <c r="M81" i="1" s="1"/>
  <c r="M82" i="1" s="1"/>
  <c r="I13" i="3" l="1"/>
  <c r="I10" i="3"/>
  <c r="I8" i="3" l="1"/>
  <c r="J8" i="3" s="1"/>
  <c r="J13" i="3"/>
  <c r="J10" i="3"/>
  <c r="H68" i="1" l="1"/>
  <c r="I68" i="1" l="1"/>
  <c r="J68" i="1" s="1"/>
  <c r="H30" i="1" l="1"/>
  <c r="I30" i="1" s="1"/>
  <c r="H14" i="1"/>
  <c r="I14" i="1" s="1"/>
  <c r="J30" i="1" l="1"/>
  <c r="J14" i="1"/>
  <c r="H43" i="1" l="1"/>
  <c r="I43" i="1" l="1"/>
  <c r="J43" i="1" s="1"/>
  <c r="H18" i="3" l="1"/>
  <c r="I11" i="3"/>
  <c r="J11" i="3" s="1"/>
  <c r="I9" i="3"/>
  <c r="H25" i="1"/>
  <c r="I25" i="1" s="1"/>
  <c r="J25" i="1" s="1"/>
  <c r="H75" i="1"/>
  <c r="I75" i="1" s="1"/>
  <c r="H76" i="1"/>
  <c r="H77" i="1"/>
  <c r="I18" i="3" l="1"/>
  <c r="J18" i="3" s="1"/>
  <c r="J75" i="1"/>
  <c r="I12" i="3"/>
  <c r="J12" i="3" s="1"/>
  <c r="J9" i="3"/>
  <c r="I77" i="1"/>
  <c r="J77" i="1" s="1"/>
  <c r="I76" i="1"/>
  <c r="J76" i="1" s="1"/>
  <c r="H78" i="1"/>
  <c r="I78" i="1" s="1"/>
  <c r="J78" i="1" l="1"/>
  <c r="H50" i="1" l="1"/>
  <c r="H33" i="1"/>
  <c r="I33" i="1" s="1"/>
  <c r="I50" i="1" l="1"/>
  <c r="J50" i="1" s="1"/>
  <c r="J33" i="1"/>
  <c r="H37" i="1"/>
  <c r="I37" i="1" s="1"/>
  <c r="J37" i="1" l="1"/>
  <c r="H58" i="1" l="1"/>
  <c r="I58" i="1" s="1"/>
  <c r="J58" i="1" s="1"/>
  <c r="H49" i="1"/>
  <c r="I49" i="1" s="1"/>
  <c r="J49" i="1" s="1"/>
  <c r="H45" i="1"/>
  <c r="I45" i="1" s="1"/>
  <c r="J45" i="1" l="1"/>
  <c r="H19" i="3" l="1"/>
  <c r="H9" i="2"/>
  <c r="H8" i="2"/>
  <c r="H11" i="2" l="1"/>
  <c r="I9" i="2"/>
  <c r="J9" i="2" s="1"/>
  <c r="I20" i="3"/>
  <c r="J21" i="3"/>
  <c r="I8" i="2"/>
  <c r="I12" i="2" l="1"/>
  <c r="J8" i="2"/>
  <c r="J13" i="2" s="1"/>
  <c r="H74" i="1" l="1"/>
  <c r="H73" i="1"/>
  <c r="H70" i="1"/>
  <c r="H69" i="1"/>
  <c r="H67" i="1"/>
  <c r="H66" i="1"/>
  <c r="H65" i="1"/>
  <c r="H63" i="1"/>
  <c r="H60" i="1"/>
  <c r="H57" i="1"/>
  <c r="H56" i="1"/>
  <c r="H55" i="1"/>
  <c r="H54" i="1"/>
  <c r="H53" i="1"/>
  <c r="H52" i="1"/>
  <c r="H51" i="1"/>
  <c r="H48" i="1"/>
  <c r="H46" i="1"/>
  <c r="H42" i="1"/>
  <c r="H41" i="1"/>
  <c r="H39" i="1"/>
  <c r="H38" i="1"/>
  <c r="H36" i="1"/>
  <c r="H34" i="1"/>
  <c r="H32" i="1"/>
  <c r="H28" i="1"/>
  <c r="H27" i="1"/>
  <c r="H24" i="1"/>
  <c r="H23" i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5" i="1"/>
  <c r="I15" i="1" s="1"/>
  <c r="J15" i="1" s="1"/>
  <c r="H13" i="1"/>
  <c r="I13" i="1" s="1"/>
  <c r="J13" i="1" s="1"/>
  <c r="H12" i="1"/>
  <c r="I12" i="1" s="1"/>
  <c r="J12" i="1" s="1"/>
  <c r="H11" i="1"/>
  <c r="H10" i="1"/>
  <c r="I10" i="1" s="1"/>
  <c r="J10" i="1" s="1"/>
  <c r="H8" i="1"/>
  <c r="I11" i="1" l="1"/>
  <c r="J11" i="1" s="1"/>
  <c r="I32" i="1"/>
  <c r="J32" i="1" s="1"/>
  <c r="I24" i="1"/>
  <c r="J24" i="1" s="1"/>
  <c r="I27" i="1"/>
  <c r="J27" i="1" s="1"/>
  <c r="I28" i="1"/>
  <c r="J28" i="1" s="1"/>
  <c r="I34" i="1"/>
  <c r="J34" i="1" s="1"/>
  <c r="I41" i="1"/>
  <c r="J41" i="1" s="1"/>
  <c r="I46" i="1"/>
  <c r="J46" i="1" s="1"/>
  <c r="I53" i="1"/>
  <c r="J53" i="1" s="1"/>
  <c r="I55" i="1"/>
  <c r="J55" i="1" s="1"/>
  <c r="I56" i="1"/>
  <c r="J56" i="1" s="1"/>
  <c r="I70" i="1"/>
  <c r="J70" i="1" s="1"/>
  <c r="I73" i="1"/>
  <c r="I23" i="1"/>
  <c r="J23" i="1" s="1"/>
  <c r="I36" i="1"/>
  <c r="J36" i="1" s="1"/>
  <c r="I38" i="1"/>
  <c r="J38" i="1" s="1"/>
  <c r="I39" i="1"/>
  <c r="J39" i="1" s="1"/>
  <c r="I42" i="1"/>
  <c r="J42" i="1" s="1"/>
  <c r="I48" i="1"/>
  <c r="J48" i="1" s="1"/>
  <c r="I51" i="1"/>
  <c r="J51" i="1" s="1"/>
  <c r="I54" i="1"/>
  <c r="J54" i="1" s="1"/>
  <c r="I57" i="1"/>
  <c r="J57" i="1" s="1"/>
  <c r="I65" i="1"/>
  <c r="J65" i="1" s="1"/>
  <c r="I74" i="1"/>
  <c r="J74" i="1" s="1"/>
  <c r="I8" i="1"/>
  <c r="J8" i="1" s="1"/>
  <c r="I69" i="1"/>
  <c r="J69" i="1" s="1"/>
  <c r="I67" i="1"/>
  <c r="J67" i="1" s="1"/>
  <c r="I66" i="1"/>
  <c r="J66" i="1" s="1"/>
  <c r="I63" i="1"/>
  <c r="J63" i="1" s="1"/>
  <c r="I60" i="1"/>
  <c r="J60" i="1" s="1"/>
  <c r="I52" i="1"/>
  <c r="J52" i="1" s="1"/>
  <c r="H80" i="1" l="1"/>
  <c r="I81" i="1"/>
  <c r="J82" i="1"/>
</calcChain>
</file>

<file path=xl/sharedStrings.xml><?xml version="1.0" encoding="utf-8"?>
<sst xmlns="http://schemas.openxmlformats.org/spreadsheetml/2006/main" count="306" uniqueCount="156">
  <si>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</si>
  <si>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</si>
  <si>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</si>
  <si>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</si>
  <si>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</si>
  <si>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</si>
  <si>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</si>
  <si>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</si>
  <si>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</si>
  <si>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</si>
  <si>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</si>
  <si>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</si>
  <si>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</si>
  <si>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</si>
  <si>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</si>
  <si>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</si>
  <si>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</si>
  <si>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</si>
  <si>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</si>
  <si>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</si>
  <si>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25 szt./op.</t>
  </si>
  <si>
    <t>100 szt./op.</t>
  </si>
  <si>
    <t>bloczek</t>
  </si>
  <si>
    <t>50 szt. / op.</t>
  </si>
  <si>
    <t>op.</t>
  </si>
  <si>
    <t>GRAND</t>
  </si>
  <si>
    <t>opakowanie</t>
  </si>
  <si>
    <t>TOMA</t>
  </si>
  <si>
    <t>6 szt/op.</t>
  </si>
  <si>
    <t xml:space="preserve"> Gigant Permanent KAMET</t>
  </si>
  <si>
    <t>Gigant KAMET</t>
  </si>
  <si>
    <t>Standardowe zszywki biurowe 24/6</t>
  </si>
  <si>
    <t>Grand</t>
  </si>
  <si>
    <t>Eagle</t>
  </si>
  <si>
    <t>1000 szt./op.</t>
  </si>
  <si>
    <t>Rozszywacz</t>
  </si>
  <si>
    <t>21 cm</t>
  </si>
  <si>
    <t>Spinacze biurowe okrągłe 28 mm</t>
  </si>
  <si>
    <t>Szpilki dł. 28 mm</t>
  </si>
  <si>
    <t>Pinezki zwykłe</t>
  </si>
  <si>
    <t>Spinacze biurowe okrągłe 50 mm</t>
  </si>
  <si>
    <t>50 g/op.</t>
  </si>
  <si>
    <t>25 ml</t>
  </si>
  <si>
    <t>Klej WIKOL</t>
  </si>
  <si>
    <t>45 ml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</si>
  <si>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</si>
  <si>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</si>
  <si>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mix kolorowy, intensywny</t>
    </r>
  </si>
  <si>
    <t>500 arkuszy/ryza</t>
  </si>
  <si>
    <t>5*20 arkuszy/ryza</t>
  </si>
  <si>
    <t>Koperta A4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</si>
  <si>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</si>
  <si>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</si>
  <si>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</si>
  <si>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</si>
  <si>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</si>
  <si>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</si>
  <si>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</si>
  <si>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</si>
  <si>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</si>
  <si>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</si>
  <si>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</si>
  <si>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niebieski</t>
  </si>
  <si>
    <t>żółty</t>
  </si>
  <si>
    <t>czerwony</t>
  </si>
  <si>
    <t>oryginał</t>
  </si>
  <si>
    <t>rodzaj</t>
  </si>
  <si>
    <t>07.</t>
  </si>
  <si>
    <t>08.=06*07</t>
  </si>
  <si>
    <t>09.</t>
  </si>
  <si>
    <t>10.=08+09</t>
  </si>
  <si>
    <t>Pinezki tablicowe</t>
  </si>
  <si>
    <t>200 szt./op</t>
  </si>
  <si>
    <t>Temperówka metalowa 400-1k/410 pojedyńcza</t>
  </si>
  <si>
    <t>BIGO</t>
  </si>
  <si>
    <t>Tusz do pieczątek czerwony / czarny</t>
  </si>
  <si>
    <t xml:space="preserve">Zszywacz 20k 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</si>
  <si>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</si>
  <si>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</si>
  <si>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</si>
  <si>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</si>
  <si>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mm*30yd</t>
    </r>
  </si>
  <si>
    <r>
      <rPr>
        <b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mm*20yd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</si>
  <si>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</si>
  <si>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50mm*5 m</t>
    </r>
  </si>
  <si>
    <t>Dartownik  samotuszujący 4 mm D-M-R</t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</si>
  <si>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</si>
  <si>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t>96-100 kartek</t>
  </si>
  <si>
    <t>Dziennik korespondencyjny A4</t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</si>
  <si>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</si>
  <si>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Antyramy</t>
    </r>
    <r>
      <rPr>
        <sz val="8"/>
        <rFont val="Times New Roman"/>
        <family val="1"/>
        <charset val="238"/>
      </rPr>
      <t xml:space="preserve"> 21 * 30 cm pleksi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</si>
  <si>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</si>
  <si>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 xml:space="preserve">Marker do płyt CD / DVD,  </t>
    </r>
    <r>
      <rPr>
        <sz val="11"/>
        <rFont val="Times New Roman"/>
        <family val="1"/>
        <charset val="238"/>
      </rPr>
      <t xml:space="preserve">                               </t>
    </r>
    <r>
      <rPr>
        <sz val="8"/>
        <rFont val="Times New Roman"/>
        <family val="1"/>
        <charset val="238"/>
      </rPr>
      <t xml:space="preserve"> grubosć lini pisania 0,7 - 1,0 mm</t>
    </r>
  </si>
  <si>
    <r>
      <rPr>
        <b/>
        <u/>
        <sz val="11"/>
        <rFont val="Times New Roman"/>
        <family val="1"/>
        <charset val="238"/>
      </rPr>
      <t>Korektor szybkoschnący w płyni</t>
    </r>
    <r>
      <rPr>
        <sz val="11"/>
        <rFont val="Times New Roman"/>
        <family val="1"/>
        <charset val="238"/>
      </rPr>
      <t xml:space="preserve">e, </t>
    </r>
    <r>
      <rPr>
        <sz val="8"/>
        <rFont val="Times New Roman"/>
        <family val="1"/>
        <charset val="238"/>
      </rPr>
      <t xml:space="preserve">dobrze kryjący, nietoksyczny, do wszystkich rodzjów nawierzchni, z pędzelkiem </t>
    </r>
  </si>
  <si>
    <r>
      <rPr>
        <b/>
        <u/>
        <sz val="11"/>
        <rFont val="Times New Roman"/>
        <family val="1"/>
        <charset val="238"/>
      </rPr>
      <t>Gumka wycierająca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do czysta bez naruszenia struktury papieru, z minimalną ilością ścinków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</si>
  <si>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</si>
  <si>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PENTEL  BK 77</t>
    </r>
    <r>
      <rPr>
        <sz val="8"/>
        <rFont val="Times New Roman"/>
        <family val="1"/>
        <charset val="238"/>
      </rPr>
      <t xml:space="preserve"> grubość linii 0,70mm</t>
    </r>
  </si>
  <si>
    <r>
      <rPr>
        <b/>
        <u/>
        <sz val="10"/>
        <rFont val="Times New Roman"/>
        <family val="1"/>
        <charset val="238"/>
      </rPr>
      <t>Wkład do długopisu</t>
    </r>
    <r>
      <rPr>
        <sz val="8"/>
        <rFont val="Times New Roman"/>
        <family val="1"/>
        <charset val="238"/>
      </rPr>
      <t xml:space="preserve"> Pentel BK 77</t>
    </r>
  </si>
  <si>
    <r>
      <rPr>
        <b/>
        <u/>
        <sz val="10"/>
        <rFont val="Times New Roman"/>
        <family val="1"/>
        <charset val="238"/>
      </rPr>
      <t>Długopis BIC</t>
    </r>
    <r>
      <rPr>
        <sz val="10"/>
        <rFont val="Times New Roman"/>
        <family val="1"/>
        <charset val="238"/>
      </rPr>
      <t xml:space="preserve"> crystal czerwony/niebieski/zielony/czarny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</si>
  <si>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twardej oprawie  A4/96 w kratkę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</si>
  <si>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</si>
  <si>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 xml:space="preserve">DRUKI - </t>
    </r>
    <r>
      <rPr>
        <b/>
        <u/>
        <sz val="10"/>
        <rFont val="Times New Roman"/>
        <family val="1"/>
        <charset val="238"/>
      </rPr>
      <t>kartoteki magazynowe</t>
    </r>
    <r>
      <rPr>
        <sz val="10"/>
        <rFont val="Times New Roman"/>
        <family val="1"/>
        <charset val="238"/>
      </rPr>
      <t xml:space="preserve"> 50 k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</si>
  <si>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</si>
  <si>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</si>
  <si>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rPr>
        <b/>
        <u/>
        <sz val="10"/>
        <rFont val="Times New Roman"/>
        <family val="1"/>
        <charset val="238"/>
      </rPr>
      <t>Koperta samoklejąca DL biała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110*220 mm</t>
    </r>
  </si>
  <si>
    <r>
      <rPr>
        <b/>
        <u/>
        <sz val="10"/>
        <rFont val="Times New Roman"/>
        <family val="1"/>
        <charset val="238"/>
      </rPr>
      <t>Koperty ochronne</t>
    </r>
    <r>
      <rPr>
        <b/>
        <sz val="10"/>
        <rFont val="Times New Roman"/>
        <family val="1"/>
        <charset val="238"/>
      </rPr>
      <t xml:space="preserve"> z folią bąbelkową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220*330mm</t>
    </r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</si>
  <si>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</si>
  <si>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r>
      <t xml:space="preserve">Mechanizmy skoroszytowe </t>
    </r>
    <r>
      <rPr>
        <sz val="10"/>
        <rFont val="Times New Roman"/>
        <family val="1"/>
        <charset val="238"/>
      </rPr>
      <t>/ wąsy kolorowe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</si>
  <si>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</si>
  <si>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t>Esselte</t>
  </si>
  <si>
    <t>kieltech</t>
  </si>
  <si>
    <t>Korektor w taśmie 4,2 mm*8m</t>
  </si>
  <si>
    <t>Tusz do pieczątek zielony/niebieski</t>
  </si>
  <si>
    <t>Stolgraf</t>
  </si>
  <si>
    <r>
      <t xml:space="preserve">Zawieszka do kluczy 100 szt. w  opakowaniu </t>
    </r>
    <r>
      <rPr>
        <sz val="11"/>
        <rFont val="Times New Roman"/>
        <family val="1"/>
        <charset val="238"/>
      </rPr>
      <t xml:space="preserve"> - </t>
    </r>
    <r>
      <rPr>
        <sz val="8"/>
        <rFont val="Times New Roman"/>
        <family val="1"/>
        <charset val="238"/>
      </rPr>
      <t>różnokolorowe, plastikowe zawieszki do kluczy, posiadajace zabezpieczenia przeźroczysta folią okienko do wpisania nr pomieszczenia</t>
    </r>
  </si>
  <si>
    <r>
      <t xml:space="preserve">Druk </t>
    </r>
    <r>
      <rPr>
        <b/>
        <sz val="10"/>
        <rFont val="Times New Roman"/>
        <family val="1"/>
        <charset val="238"/>
      </rPr>
      <t>polecenia przelewu WP 2</t>
    </r>
    <r>
      <rPr>
        <sz val="10"/>
        <rFont val="Times New Roman"/>
        <family val="1"/>
        <charset val="238"/>
      </rPr>
      <t xml:space="preserve"> A6 </t>
    </r>
  </si>
  <si>
    <t>Toner do drukarki ECOSYS M 2035 dn - Kyocera (TK-1140)</t>
  </si>
  <si>
    <t>Toner do drukarkiHP Laser Jet M 1212 nf</t>
  </si>
  <si>
    <t xml:space="preserve">czarny </t>
  </si>
  <si>
    <t>Toner do drukarki HP Laser Jet 1536dnf</t>
  </si>
  <si>
    <t>Rolki termicznedo kas 57*30 szer. 57 mm, dł. 30 m (10 szt. w op.)</t>
  </si>
  <si>
    <t>durable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</si>
  <si>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</si>
  <si>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białą z gumką na haczyki 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, z mocną gumką wzdłuż dłuższego boku zapinaną na haczyki 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</si>
  <si>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na akta osobowe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oblewanej folią PVC z elastycznie formowanym grzbietem szer. 12 mm,  4 sztuki wewnętrznych listew z zapięciami skoroszytowymi, 3 sztukiprzekłądek personalnych  wg wzoru kodeksu pracy, konstrukcja teczki umożliwiajaca pionową archiwizację półkową.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</si>
  <si>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50*75*100 kartek</t>
    </r>
  </si>
  <si>
    <t>stabilo      astra</t>
  </si>
  <si>
    <r>
      <rPr>
        <b/>
        <u/>
        <sz val="10"/>
        <rFont val="Times New Roman"/>
        <family val="1"/>
        <charset val="238"/>
      </rPr>
      <t>Taśma dwustronna,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 usunieciu zabezpieczajacego paska przeźroczysta, odrywana ręcznie, odporna na kurczenia, 38mm*5 m</t>
    </r>
  </si>
  <si>
    <r>
      <rPr>
        <b/>
        <u/>
        <sz val="10"/>
        <rFont val="Times New Roman"/>
        <family val="1"/>
        <charset val="238"/>
      </rPr>
      <t>Marker do tablic suchościeralnych</t>
    </r>
    <r>
      <rPr>
        <sz val="10"/>
        <rFont val="Times New Roman"/>
        <family val="1"/>
        <charset val="238"/>
      </rPr>
      <t xml:space="preserve"> , szybkoschnący, łatwo usuwalny, okrągła końcówka mix lolorów</t>
    </r>
  </si>
  <si>
    <r>
      <rPr>
        <b/>
        <u/>
        <sz val="10"/>
        <rFont val="Times New Roman"/>
        <family val="1"/>
        <charset val="238"/>
      </rPr>
      <t>Klej w sztyfcie 8-10g,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</si>
  <si>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r>
      <t xml:space="preserve">Ksiaża zameldowań A4 - </t>
    </r>
    <r>
      <rPr>
        <u/>
        <sz val="8"/>
        <rFont val="Times New Roman"/>
        <family val="1"/>
        <charset val="238"/>
      </rPr>
      <t>oprawa album 20 kartek, druk dwustronny</t>
    </r>
  </si>
  <si>
    <r>
      <t xml:space="preserve">Identyfikatory przypinane przeźroczyste </t>
    </r>
    <r>
      <rPr>
        <sz val="11"/>
        <rFont val="Times New Roman"/>
        <family val="1"/>
        <charset val="238"/>
      </rPr>
      <t>90mmm*55mm</t>
    </r>
    <r>
      <rPr>
        <sz val="8"/>
        <rFont val="Times New Roman"/>
        <family val="1"/>
        <charset val="238"/>
      </rPr>
      <t xml:space="preserve"> dla stażystów i praktykantów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</si>
  <si>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48-50 mm*66m</t>
    </r>
  </si>
  <si>
    <r>
      <t>z</t>
    </r>
    <r>
      <rPr>
        <sz val="10"/>
        <color theme="1"/>
        <rFont val="Times New Roman"/>
        <family val="1"/>
        <charset val="238"/>
      </rPr>
      <t>amiennik</t>
    </r>
  </si>
  <si>
    <t>Tusz do drukarki EPSON L 3251</t>
  </si>
  <si>
    <t>CZĘŚĆ I - artykuły biurowe i papiernicze - 2023/2024</t>
  </si>
  <si>
    <t xml:space="preserve">VIII - XII. 2023 </t>
  </si>
  <si>
    <t>I - VII.2024</t>
  </si>
  <si>
    <t>10.</t>
  </si>
  <si>
    <t>11.=10.*06.</t>
  </si>
  <si>
    <t>12.</t>
  </si>
  <si>
    <t>wartość netto        VIII-XII.2023</t>
  </si>
  <si>
    <t>13.=12.*06.</t>
  </si>
  <si>
    <t>wartość netto         I -VII.2024</t>
  </si>
  <si>
    <t>vat</t>
  </si>
  <si>
    <t xml:space="preserve">Załącznik nr 1 </t>
  </si>
  <si>
    <t>Załącznik nr 1</t>
  </si>
  <si>
    <t>CZEŚĆ II - papier kserograficzny - 2023 / 2024</t>
  </si>
  <si>
    <t>CZĘŚĆ III - tonery i tusze - 2023/2024</t>
  </si>
  <si>
    <t>Szkolne Schronisko Młodzieżowe "Dąbrówka" w Prudniku</t>
  </si>
  <si>
    <r>
      <rPr>
        <b/>
        <u/>
        <sz val="10"/>
        <rFont val="Times New Roman"/>
        <family val="1"/>
        <charset val="238"/>
      </rPr>
      <t>Zestaw cienkopisów niewysychajacych,</t>
    </r>
    <r>
      <rPr>
        <sz val="10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>końcówka o średnicy 0,4 mm, o metalowym wsparciu umożliwiajaca kreślenie przy linijce, mix kolorów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</si>
  <si>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 gr.lini 2-5 mm, mix kolorów</t>
    </r>
  </si>
  <si>
    <t>Pentel ZEAHO6</t>
  </si>
  <si>
    <t>pżybliżóne wymiary      44 x 17x12 mm</t>
  </si>
  <si>
    <t>50 szt./op</t>
  </si>
  <si>
    <t>Szkolne Schronisko Młodzieżówe "Dąbrówka" w Prudniku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</si>
</sst>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9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7" fillId="0" borderId="1" xfId="0" applyFont="1" applyBorder="1"/>
    <xf numFmtId="0" fontId="7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0" fillId="2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9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0" fontId="19" fillId="2" borderId="1" xfId="0" applyFont="1" applyFill="1" applyBorder="1"/>
    <xf numFmtId="2" fontId="19" fillId="0" borderId="1" xfId="0" applyNumberFormat="1" applyFont="1" applyBorder="1" applyAlignment="1">
      <alignment horizontal="center" wrapText="1"/>
    </xf>
    <xf numFmtId="0" fontId="14" fillId="0" borderId="1" xfId="0" applyFont="1" applyBorder="1"/>
    <xf numFmtId="0" fontId="14" fillId="4" borderId="0" xfId="0" applyFont="1" applyFill="1"/>
    <xf numFmtId="0" fontId="14" fillId="0" borderId="0" xfId="0" applyFont="1"/>
    <xf numFmtId="0" fontId="25" fillId="0" borderId="0" xfId="0" applyFont="1"/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0" borderId="0" xfId="0" applyFont="1"/>
    <xf numFmtId="0" fontId="6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1" fillId="0" borderId="0" xfId="0" applyFont="1"/>
    <xf numFmtId="0" fontId="1" fillId="0" borderId="1" xfId="0" applyFont="1" applyBorder="1" applyAlignment="1">
      <alignment horizontal="right"/>
    </xf>
    <xf numFmtId="0" fontId="31" fillId="0" borderId="0" xfId="0" applyFont="1"/>
    <xf numFmtId="0" fontId="2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0" borderId="2" xfId="0" applyFont="1" applyBorder="1"/>
    <xf numFmtId="0" fontId="29" fillId="2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2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/>
    <xf numFmtId="2" fontId="33" fillId="0" borderId="1" xfId="0" applyNumberFormat="1" applyFont="1" applyBorder="1" applyAlignment="1">
      <alignment horizontal="center" vertical="center"/>
    </xf>
    <xf numFmtId="0" fontId="31" fillId="0" borderId="1" xfId="0" applyFont="1" applyBorder="1"/>
    <xf numFmtId="2" fontId="31" fillId="3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2" fontId="3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33" fillId="0" borderId="1" xfId="0" applyFont="1" applyBorder="1" applyAlignment="1">
      <alignment horizontal="center"/>
    </xf>
    <xf numFmtId="0" fontId="17" fillId="2" borderId="1" xfId="0" applyFont="1" applyFill="1" applyBorder="1"/>
    <xf numFmtId="2" fontId="31" fillId="0" borderId="1" xfId="0" applyNumberFormat="1" applyFont="1" applyBorder="1" applyAlignment="1">
      <alignment horizontal="center"/>
    </xf>
    <xf numFmtId="2" fontId="28" fillId="0" borderId="2" xfId="0" applyNumberFormat="1" applyFont="1" applyBorder="1"/>
    <xf numFmtId="0" fontId="28" fillId="4" borderId="0" xfId="0" applyFont="1" applyFill="1"/>
    <xf numFmtId="0" fontId="28" fillId="0" borderId="0" xfId="0" applyFont="1" applyAlignment="1">
      <alignment horizontal="right"/>
    </xf>
    <xf numFmtId="0" fontId="28" fillId="0" borderId="1" xfId="0" applyFont="1" applyBorder="1"/>
    <xf numFmtId="9" fontId="28" fillId="0" borderId="0" xfId="0" applyNumberFormat="1" applyFont="1"/>
    <xf numFmtId="2" fontId="28" fillId="0" borderId="1" xfId="0" applyNumberFormat="1" applyFont="1" applyBorder="1"/>
    <xf numFmtId="0" fontId="1" fillId="0" borderId="0" xfId="0" applyFont="1" applyBorder="1"/>
    <xf numFmtId="2" fontId="1" fillId="0" borderId="1" xfId="0" applyNumberFormat="1" applyFont="1" applyBorder="1"/>
    <xf numFmtId="0" fontId="1" fillId="0" borderId="1" xfId="0" applyFont="1" applyBorder="1"/>
    <xf numFmtId="0" fontId="34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71"/>
  <sheetViews>
    <sheetView topLeftCell="A76" zoomScaleNormal="100" workbookViewId="0">
      <selection activeCell="O82" sqref="B2:O82"/>
    </sheetView>
  </sheetViews>
  <sheetFormatPr defaultRowHeight="15"/>
  <cols>
    <col min="1" max="1" width="3.140625" customWidth="1"/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  <col min="12" max="15" width="15.42578125" customWidth="1"/>
  </cols>
  <sheetData>
    <row r="2" spans="2:65" ht="18.75">
      <c r="B2" s="1"/>
      <c r="C2" s="80" t="s">
        <v>146</v>
      </c>
      <c r="E2" s="86" t="s">
        <v>149</v>
      </c>
      <c r="H2" s="80"/>
    </row>
    <row r="3" spans="2:65" ht="18.75">
      <c r="B3" s="1"/>
      <c r="C3" s="80"/>
    </row>
    <row r="4" spans="2:65">
      <c r="C4" s="93" t="s">
        <v>135</v>
      </c>
      <c r="F4" s="96"/>
      <c r="G4" s="81"/>
    </row>
    <row r="5" spans="2:65">
      <c r="G5" s="81"/>
    </row>
    <row r="6" spans="2:6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54</v>
      </c>
      <c r="J6" s="5" t="s">
        <v>14</v>
      </c>
      <c r="K6" s="46"/>
      <c r="L6" s="5" t="s">
        <v>136</v>
      </c>
      <c r="M6" s="5" t="s">
        <v>141</v>
      </c>
      <c r="N6" s="45" t="s">
        <v>137</v>
      </c>
      <c r="O6" s="45" t="s">
        <v>143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2:65" ht="13.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45</v>
      </c>
      <c r="I7" s="7" t="s">
        <v>11</v>
      </c>
      <c r="J7" s="7" t="s">
        <v>56</v>
      </c>
      <c r="K7" s="47"/>
      <c r="L7" s="20" t="s">
        <v>138</v>
      </c>
      <c r="M7" s="20" t="s">
        <v>139</v>
      </c>
      <c r="N7" s="31" t="s">
        <v>140</v>
      </c>
      <c r="O7" s="31" t="s">
        <v>142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2:65" ht="105" customHeight="1">
      <c r="B8" s="8" t="s">
        <v>5</v>
      </c>
      <c r="C8" s="59" t="s">
        <v>86</v>
      </c>
      <c r="D8" s="5"/>
      <c r="E8" s="3" t="s">
        <v>16</v>
      </c>
      <c r="F8" s="82">
        <f>(L8+N8)</f>
        <v>30</v>
      </c>
      <c r="G8" s="99"/>
      <c r="H8" s="101">
        <f>F8*G8</f>
        <v>0</v>
      </c>
      <c r="I8" s="102">
        <f>H8*23%</f>
        <v>0</v>
      </c>
      <c r="J8" s="102">
        <f>H8+I8</f>
        <v>0</v>
      </c>
      <c r="K8" s="46"/>
      <c r="L8" s="99">
        <v>10</v>
      </c>
      <c r="M8" s="99">
        <v>0</v>
      </c>
      <c r="N8" s="100">
        <v>20</v>
      </c>
      <c r="O8" s="100">
        <f>N8*G8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2:65" ht="7.5" customHeight="1">
      <c r="B9" s="15"/>
      <c r="C9" s="49"/>
      <c r="D9" s="17"/>
      <c r="E9" s="17"/>
      <c r="F9" s="97"/>
      <c r="G9" s="65"/>
      <c r="H9" s="17"/>
      <c r="I9" s="16"/>
      <c r="J9" s="16"/>
      <c r="K9" s="46"/>
      <c r="L9" s="17"/>
      <c r="M9" s="98"/>
      <c r="N9" s="17"/>
      <c r="O9" s="7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2:65" ht="18.75">
      <c r="B10" s="8"/>
      <c r="C10" s="55" t="s">
        <v>107</v>
      </c>
      <c r="D10" s="6" t="s">
        <v>121</v>
      </c>
      <c r="E10" s="3" t="s">
        <v>20</v>
      </c>
      <c r="F10" s="82">
        <f t="shared" ref="F10:F15" si="0">(L10+N10)</f>
        <v>2</v>
      </c>
      <c r="G10" s="103"/>
      <c r="H10" s="101">
        <f t="shared" ref="H10:H15" si="1">F10*G10</f>
        <v>0</v>
      </c>
      <c r="I10" s="104">
        <f t="shared" ref="I10:I14" si="2">H10*23%</f>
        <v>0</v>
      </c>
      <c r="J10" s="104">
        <f t="shared" ref="J10:J15" si="3">H10+I10</f>
        <v>0</v>
      </c>
      <c r="K10" s="46"/>
      <c r="L10" s="99">
        <v>1</v>
      </c>
      <c r="M10" s="99">
        <f t="shared" ref="M10:M30" si="4">L10*G10</f>
        <v>0</v>
      </c>
      <c r="N10" s="99">
        <v>1</v>
      </c>
      <c r="O10" s="100">
        <f t="shared" ref="O10:O30" si="5">N10*G10</f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2:65" ht="39">
      <c r="B11" s="8"/>
      <c r="C11" s="60" t="s">
        <v>108</v>
      </c>
      <c r="D11" s="6" t="s">
        <v>74</v>
      </c>
      <c r="E11" s="3" t="s">
        <v>19</v>
      </c>
      <c r="F11" s="82">
        <f t="shared" si="0"/>
        <v>2</v>
      </c>
      <c r="G11" s="103"/>
      <c r="H11" s="101">
        <f t="shared" si="1"/>
        <v>0</v>
      </c>
      <c r="I11" s="102">
        <f t="shared" si="2"/>
        <v>0</v>
      </c>
      <c r="J11" s="102">
        <f t="shared" si="3"/>
        <v>0</v>
      </c>
      <c r="K11" s="46"/>
      <c r="L11" s="100">
        <v>1</v>
      </c>
      <c r="M11" s="99">
        <f t="shared" si="4"/>
        <v>0</v>
      </c>
      <c r="N11" s="100">
        <v>1</v>
      </c>
      <c r="O11" s="100">
        <f t="shared" si="5"/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2:65" ht="36" customHeight="1">
      <c r="B12" s="8"/>
      <c r="C12" s="60" t="s">
        <v>122</v>
      </c>
      <c r="D12" s="6" t="s">
        <v>109</v>
      </c>
      <c r="E12" s="3" t="s">
        <v>21</v>
      </c>
      <c r="F12" s="82">
        <f t="shared" si="0"/>
        <v>10</v>
      </c>
      <c r="G12" s="103"/>
      <c r="H12" s="101">
        <f t="shared" si="1"/>
        <v>0</v>
      </c>
      <c r="I12" s="102">
        <f t="shared" si="2"/>
        <v>0</v>
      </c>
      <c r="J12" s="102">
        <f t="shared" si="3"/>
        <v>0</v>
      </c>
      <c r="K12" s="46"/>
      <c r="L12" s="99">
        <v>5</v>
      </c>
      <c r="M12" s="99">
        <f t="shared" si="4"/>
        <v>0</v>
      </c>
      <c r="N12" s="100">
        <v>5</v>
      </c>
      <c r="O12" s="100">
        <f t="shared" si="5"/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2:65" ht="61.5" customHeight="1">
      <c r="B13" s="8"/>
      <c r="C13" s="60" t="s">
        <v>123</v>
      </c>
      <c r="D13" s="6" t="s">
        <v>110</v>
      </c>
      <c r="E13" s="3" t="s">
        <v>16</v>
      </c>
      <c r="F13" s="82">
        <f t="shared" si="0"/>
        <v>20</v>
      </c>
      <c r="G13" s="103"/>
      <c r="H13" s="101">
        <f t="shared" si="1"/>
        <v>0</v>
      </c>
      <c r="I13" s="102">
        <f t="shared" si="2"/>
        <v>0</v>
      </c>
      <c r="J13" s="102">
        <f t="shared" si="3"/>
        <v>0</v>
      </c>
      <c r="K13" s="46"/>
      <c r="L13" s="99">
        <v>10</v>
      </c>
      <c r="M13" s="99">
        <f t="shared" si="4"/>
        <v>0</v>
      </c>
      <c r="N13" s="99">
        <v>10</v>
      </c>
      <c r="O13" s="100">
        <f t="shared" si="5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2:65" ht="70.5" customHeight="1">
      <c r="B14" s="8"/>
      <c r="C14" s="60" t="s">
        <v>124</v>
      </c>
      <c r="D14" s="6"/>
      <c r="E14" s="3" t="s">
        <v>16</v>
      </c>
      <c r="F14" s="82">
        <f t="shared" si="0"/>
        <v>4</v>
      </c>
      <c r="G14" s="69"/>
      <c r="H14" s="101">
        <f t="shared" si="1"/>
        <v>0</v>
      </c>
      <c r="I14" s="102">
        <f t="shared" si="2"/>
        <v>0</v>
      </c>
      <c r="J14" s="102">
        <f t="shared" si="3"/>
        <v>0</v>
      </c>
      <c r="K14" s="46"/>
      <c r="L14" s="99">
        <v>2</v>
      </c>
      <c r="M14" s="99">
        <f t="shared" si="4"/>
        <v>0</v>
      </c>
      <c r="N14" s="99">
        <v>2</v>
      </c>
      <c r="O14" s="100">
        <f t="shared" si="5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2:65" ht="40.5" customHeight="1">
      <c r="B15" s="21"/>
      <c r="C15" s="54" t="s">
        <v>106</v>
      </c>
      <c r="D15" s="11"/>
      <c r="E15" s="20" t="s">
        <v>19</v>
      </c>
      <c r="F15" s="82">
        <f t="shared" si="0"/>
        <v>50</v>
      </c>
      <c r="G15" s="69"/>
      <c r="H15" s="105">
        <f t="shared" si="1"/>
        <v>0</v>
      </c>
      <c r="I15" s="102">
        <f t="shared" ref="I15" si="6">H15*23%</f>
        <v>0</v>
      </c>
      <c r="J15" s="102">
        <f t="shared" si="3"/>
        <v>0</v>
      </c>
      <c r="K15" s="46"/>
      <c r="L15" s="100">
        <v>10</v>
      </c>
      <c r="M15" s="99">
        <f t="shared" si="4"/>
        <v>0</v>
      </c>
      <c r="N15" s="100">
        <v>40</v>
      </c>
      <c r="O15" s="100">
        <f t="shared" si="5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2:65" ht="6.75" customHeight="1">
      <c r="B16" s="15"/>
      <c r="C16" s="50"/>
      <c r="D16" s="25"/>
      <c r="E16" s="26"/>
      <c r="F16" s="97"/>
      <c r="G16" s="66"/>
      <c r="H16" s="17"/>
      <c r="I16" s="16"/>
      <c r="J16" s="16"/>
      <c r="K16" s="46"/>
      <c r="L16" s="17"/>
      <c r="M16" s="98"/>
      <c r="N16" s="17"/>
      <c r="O16" s="7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2:65" ht="18.75">
      <c r="B17" s="8"/>
      <c r="C17" s="53" t="s">
        <v>102</v>
      </c>
      <c r="D17" s="6"/>
      <c r="E17" s="3" t="s">
        <v>18</v>
      </c>
      <c r="F17" s="82">
        <f t="shared" ref="F17:F21" si="7">(L17+N17)</f>
        <v>6</v>
      </c>
      <c r="G17" s="99"/>
      <c r="H17" s="101">
        <f t="shared" ref="H17:H21" si="8">F17*G17</f>
        <v>0</v>
      </c>
      <c r="I17" s="102">
        <f t="shared" ref="I17:I21" si="9">H17*23%</f>
        <v>0</v>
      </c>
      <c r="J17" s="102">
        <f t="shared" ref="J17:J21" si="10">H17+I17</f>
        <v>0</v>
      </c>
      <c r="K17" s="46"/>
      <c r="L17" s="99">
        <v>3</v>
      </c>
      <c r="M17" s="99">
        <f t="shared" si="4"/>
        <v>0</v>
      </c>
      <c r="N17" s="100">
        <v>3</v>
      </c>
      <c r="O17" s="100">
        <f t="shared" si="5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2:65" ht="18.75">
      <c r="B18" s="8"/>
      <c r="C18" s="53" t="s">
        <v>103</v>
      </c>
      <c r="D18" s="6"/>
      <c r="E18" s="3" t="s">
        <v>18</v>
      </c>
      <c r="F18" s="82">
        <f t="shared" si="7"/>
        <v>2</v>
      </c>
      <c r="G18" s="103"/>
      <c r="H18" s="101">
        <f t="shared" si="8"/>
        <v>0</v>
      </c>
      <c r="I18" s="102">
        <f t="shared" si="9"/>
        <v>0</v>
      </c>
      <c r="J18" s="102">
        <f t="shared" si="10"/>
        <v>0</v>
      </c>
      <c r="K18" s="46"/>
      <c r="L18" s="100">
        <v>1</v>
      </c>
      <c r="M18" s="99">
        <f t="shared" si="4"/>
        <v>0</v>
      </c>
      <c r="N18" s="100">
        <v>1</v>
      </c>
      <c r="O18" s="100">
        <f t="shared" si="5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2:65" ht="18.75">
      <c r="B19" s="8"/>
      <c r="C19" s="57" t="s">
        <v>104</v>
      </c>
      <c r="D19" s="6"/>
      <c r="E19" s="3" t="s">
        <v>23</v>
      </c>
      <c r="F19" s="82">
        <f t="shared" si="7"/>
        <v>6</v>
      </c>
      <c r="G19" s="103"/>
      <c r="H19" s="101">
        <f t="shared" si="8"/>
        <v>0</v>
      </c>
      <c r="I19" s="102">
        <f t="shared" si="9"/>
        <v>0</v>
      </c>
      <c r="J19" s="102">
        <f t="shared" si="10"/>
        <v>0</v>
      </c>
      <c r="K19" s="46"/>
      <c r="L19" s="99">
        <v>3</v>
      </c>
      <c r="M19" s="99">
        <f t="shared" si="4"/>
        <v>0</v>
      </c>
      <c r="N19" s="99">
        <v>3</v>
      </c>
      <c r="O19" s="100">
        <f t="shared" si="5"/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2:65" ht="18.75">
      <c r="B20" s="8"/>
      <c r="C20" s="53" t="s">
        <v>50</v>
      </c>
      <c r="D20" s="6"/>
      <c r="E20" s="3" t="s">
        <v>16</v>
      </c>
      <c r="F20" s="82">
        <f t="shared" si="7"/>
        <v>20</v>
      </c>
      <c r="G20" s="103"/>
      <c r="H20" s="101">
        <f t="shared" si="8"/>
        <v>0</v>
      </c>
      <c r="I20" s="102">
        <f t="shared" si="9"/>
        <v>0</v>
      </c>
      <c r="J20" s="102">
        <f t="shared" si="10"/>
        <v>0</v>
      </c>
      <c r="K20" s="46"/>
      <c r="L20" s="99">
        <v>10</v>
      </c>
      <c r="M20" s="99">
        <f t="shared" si="4"/>
        <v>0</v>
      </c>
      <c r="N20" s="99">
        <v>10</v>
      </c>
      <c r="O20" s="100">
        <f t="shared" si="5"/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2:65" ht="18.75">
      <c r="B21" s="8"/>
      <c r="C21" s="57" t="s">
        <v>105</v>
      </c>
      <c r="D21" s="6"/>
      <c r="E21" s="3" t="s">
        <v>16</v>
      </c>
      <c r="F21" s="82">
        <f t="shared" si="7"/>
        <v>20</v>
      </c>
      <c r="G21" s="103"/>
      <c r="H21" s="101">
        <f t="shared" si="8"/>
        <v>0</v>
      </c>
      <c r="I21" s="102">
        <f t="shared" si="9"/>
        <v>0</v>
      </c>
      <c r="J21" s="102">
        <f t="shared" si="10"/>
        <v>0</v>
      </c>
      <c r="K21" s="46"/>
      <c r="L21" s="99">
        <v>10</v>
      </c>
      <c r="M21" s="99">
        <f t="shared" si="4"/>
        <v>0</v>
      </c>
      <c r="N21" s="99">
        <v>10</v>
      </c>
      <c r="O21" s="100">
        <f t="shared" si="5"/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2:65" ht="7.5" customHeight="1">
      <c r="B22" s="15"/>
      <c r="C22" s="51"/>
      <c r="D22" s="16"/>
      <c r="E22" s="17"/>
      <c r="F22" s="97"/>
      <c r="G22" s="65"/>
      <c r="H22" s="17"/>
      <c r="I22" s="16"/>
      <c r="J22" s="16"/>
      <c r="K22" s="46"/>
      <c r="L22" s="17"/>
      <c r="M22" s="98"/>
      <c r="N22" s="17"/>
      <c r="O22" s="7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2:65" ht="18.75">
      <c r="B23" s="8"/>
      <c r="C23" s="57" t="s">
        <v>100</v>
      </c>
      <c r="D23" s="6"/>
      <c r="E23" s="3" t="s">
        <v>22</v>
      </c>
      <c r="F23" s="82">
        <f>(L23+N23)</f>
        <v>2</v>
      </c>
      <c r="G23" s="99"/>
      <c r="H23" s="101">
        <f t="shared" ref="H23:H25" si="11">F23*G23</f>
        <v>0</v>
      </c>
      <c r="I23" s="102">
        <f t="shared" ref="I23:I25" si="12">H23*23%</f>
        <v>0</v>
      </c>
      <c r="J23" s="102">
        <f t="shared" ref="J23:J25" si="13">H23+I23</f>
        <v>0</v>
      </c>
      <c r="K23" s="46"/>
      <c r="L23" s="99">
        <v>1</v>
      </c>
      <c r="M23" s="99">
        <f t="shared" si="4"/>
        <v>0</v>
      </c>
      <c r="N23" s="99">
        <v>1</v>
      </c>
      <c r="O23" s="100">
        <f t="shared" si="5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2:65" ht="18.75">
      <c r="B24" s="8"/>
      <c r="C24" s="57" t="s">
        <v>101</v>
      </c>
      <c r="D24" s="6"/>
      <c r="E24" s="3" t="s">
        <v>22</v>
      </c>
      <c r="F24" s="82">
        <f>(L24+N24)</f>
        <v>2</v>
      </c>
      <c r="G24" s="99"/>
      <c r="H24" s="101">
        <f t="shared" si="11"/>
        <v>0</v>
      </c>
      <c r="I24" s="102">
        <f t="shared" si="12"/>
        <v>0</v>
      </c>
      <c r="J24" s="102">
        <f t="shared" si="13"/>
        <v>0</v>
      </c>
      <c r="K24" s="46"/>
      <c r="L24" s="99">
        <v>1</v>
      </c>
      <c r="M24" s="99">
        <f t="shared" si="4"/>
        <v>0</v>
      </c>
      <c r="N24" s="99">
        <v>1</v>
      </c>
      <c r="O24" s="100">
        <f t="shared" si="5"/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2:65" ht="18.75">
      <c r="B25" s="8"/>
      <c r="C25" s="57" t="s">
        <v>115</v>
      </c>
      <c r="D25" s="6"/>
      <c r="E25" s="3" t="s">
        <v>22</v>
      </c>
      <c r="F25" s="82">
        <f>(L25+N25)</f>
        <v>12</v>
      </c>
      <c r="G25" s="99"/>
      <c r="H25" s="101">
        <f t="shared" si="11"/>
        <v>0</v>
      </c>
      <c r="I25" s="102">
        <f t="shared" si="12"/>
        <v>0</v>
      </c>
      <c r="J25" s="102">
        <f t="shared" si="13"/>
        <v>0</v>
      </c>
      <c r="K25" s="46"/>
      <c r="L25" s="99">
        <v>6</v>
      </c>
      <c r="M25" s="99">
        <f t="shared" si="4"/>
        <v>0</v>
      </c>
      <c r="N25" s="99">
        <v>6</v>
      </c>
      <c r="O25" s="100">
        <f t="shared" si="5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2:65" ht="6.75" customHeight="1">
      <c r="B26" s="15"/>
      <c r="C26" s="51"/>
      <c r="D26" s="16"/>
      <c r="E26" s="17"/>
      <c r="F26" s="97"/>
      <c r="G26" s="65"/>
      <c r="H26" s="17"/>
      <c r="I26" s="16"/>
      <c r="J26" s="16"/>
      <c r="K26" s="46"/>
      <c r="L26" s="17"/>
      <c r="M26" s="98"/>
      <c r="N26" s="17"/>
      <c r="O26" s="7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2:65" ht="18.75">
      <c r="B27" s="8"/>
      <c r="C27" s="57" t="s">
        <v>99</v>
      </c>
      <c r="D27" s="8"/>
      <c r="E27" s="3" t="s">
        <v>16</v>
      </c>
      <c r="F27" s="82">
        <f t="shared" ref="F27:F28" si="14">(L27+N27)</f>
        <v>8</v>
      </c>
      <c r="G27" s="103"/>
      <c r="H27" s="101">
        <f t="shared" ref="H27:H28" si="15">F27*G27</f>
        <v>0</v>
      </c>
      <c r="I27" s="102">
        <f t="shared" ref="I27" si="16">H27*23%</f>
        <v>0</v>
      </c>
      <c r="J27" s="102">
        <f>H27+I27</f>
        <v>0</v>
      </c>
      <c r="K27" s="46"/>
      <c r="L27" s="100">
        <v>4</v>
      </c>
      <c r="M27" s="99">
        <f t="shared" si="4"/>
        <v>0</v>
      </c>
      <c r="N27" s="99">
        <v>4</v>
      </c>
      <c r="O27" s="100">
        <f t="shared" si="5"/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2:65" ht="18.75">
      <c r="B28" s="6"/>
      <c r="C28" s="64" t="s">
        <v>88</v>
      </c>
      <c r="D28" s="8"/>
      <c r="E28" s="3" t="s">
        <v>87</v>
      </c>
      <c r="F28" s="82">
        <f t="shared" si="14"/>
        <v>1</v>
      </c>
      <c r="G28" s="103"/>
      <c r="H28" s="106">
        <f t="shared" si="15"/>
        <v>0</v>
      </c>
      <c r="I28" s="102">
        <f t="shared" ref="I28:I56" si="17">H28*23%</f>
        <v>0</v>
      </c>
      <c r="J28" s="102">
        <f t="shared" ref="J28:J55" si="18">H28+I28</f>
        <v>0</v>
      </c>
      <c r="K28" s="46"/>
      <c r="L28" s="99">
        <v>0</v>
      </c>
      <c r="M28" s="99">
        <f t="shared" si="4"/>
        <v>0</v>
      </c>
      <c r="N28" s="99">
        <v>1</v>
      </c>
      <c r="O28" s="100">
        <f t="shared" si="5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ht="6" customHeight="1">
      <c r="B29" s="16"/>
      <c r="C29" s="51"/>
      <c r="D29" s="17"/>
      <c r="E29" s="17"/>
      <c r="F29" s="97"/>
      <c r="G29" s="65"/>
      <c r="H29" s="17"/>
      <c r="I29" s="33"/>
      <c r="J29" s="33"/>
      <c r="K29" s="46"/>
      <c r="L29" s="17"/>
      <c r="M29" s="98"/>
      <c r="N29" s="17"/>
      <c r="O29" s="7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ht="18.75">
      <c r="B30" s="6"/>
      <c r="C30" s="57" t="s">
        <v>125</v>
      </c>
      <c r="D30" s="3"/>
      <c r="E30" s="3" t="s">
        <v>16</v>
      </c>
      <c r="F30" s="82">
        <f t="shared" ref="F30" si="19">(L30+N30)</f>
        <v>40</v>
      </c>
      <c r="G30" s="99"/>
      <c r="H30" s="106">
        <f>F30*G30</f>
        <v>0</v>
      </c>
      <c r="I30" s="102">
        <f>H30*23%</f>
        <v>0</v>
      </c>
      <c r="J30" s="102">
        <f>H30+I30</f>
        <v>0</v>
      </c>
      <c r="K30" s="46"/>
      <c r="L30" s="100">
        <v>20</v>
      </c>
      <c r="M30" s="99">
        <f t="shared" si="4"/>
        <v>0</v>
      </c>
      <c r="N30" s="100">
        <v>20</v>
      </c>
      <c r="O30" s="100">
        <f t="shared" si="5"/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2:65" ht="6.75" customHeight="1">
      <c r="B31" s="16"/>
      <c r="C31" s="51"/>
      <c r="D31" s="17"/>
      <c r="E31" s="17"/>
      <c r="F31" s="97"/>
      <c r="G31" s="65"/>
      <c r="H31" s="17"/>
      <c r="I31" s="33"/>
      <c r="J31" s="33"/>
      <c r="K31" s="46"/>
      <c r="L31" s="17"/>
      <c r="M31" s="98"/>
      <c r="N31" s="17"/>
      <c r="O31" s="7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2:65" ht="26.25">
      <c r="B32" s="6"/>
      <c r="C32" s="58" t="s">
        <v>98</v>
      </c>
      <c r="D32" s="3"/>
      <c r="E32" s="3" t="s">
        <v>16</v>
      </c>
      <c r="F32" s="82">
        <f t="shared" ref="F32:F34" si="20">(L32+N32)</f>
        <v>40</v>
      </c>
      <c r="G32" s="103"/>
      <c r="H32" s="101">
        <f t="shared" ref="H32:H34" si="21">F32*G32</f>
        <v>0</v>
      </c>
      <c r="I32" s="102">
        <f t="shared" si="17"/>
        <v>0</v>
      </c>
      <c r="J32" s="102">
        <f t="shared" si="18"/>
        <v>0</v>
      </c>
      <c r="K32" s="46"/>
      <c r="L32" s="99">
        <v>20</v>
      </c>
      <c r="M32" s="99">
        <f t="shared" ref="M32:M63" si="22">L32*G32</f>
        <v>0</v>
      </c>
      <c r="N32" s="99">
        <v>20</v>
      </c>
      <c r="O32" s="99">
        <f t="shared" ref="O32:O63" si="23">N32*G32</f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2:65" ht="20.25" customHeight="1">
      <c r="B33" s="6"/>
      <c r="C33" s="63" t="s">
        <v>96</v>
      </c>
      <c r="D33" s="3"/>
      <c r="E33" s="5" t="s">
        <v>16</v>
      </c>
      <c r="F33" s="82">
        <f t="shared" si="20"/>
        <v>10</v>
      </c>
      <c r="G33" s="99"/>
      <c r="H33" s="101">
        <f t="shared" si="21"/>
        <v>0</v>
      </c>
      <c r="I33" s="102">
        <f t="shared" si="17"/>
        <v>0</v>
      </c>
      <c r="J33" s="102">
        <f t="shared" si="18"/>
        <v>0</v>
      </c>
      <c r="K33" s="46"/>
      <c r="L33" s="99">
        <v>5</v>
      </c>
      <c r="M33" s="99">
        <f t="shared" si="22"/>
        <v>0</v>
      </c>
      <c r="N33" s="99">
        <v>5</v>
      </c>
      <c r="O33" s="99">
        <f t="shared" si="23"/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2:65" ht="18.75">
      <c r="B34" s="6"/>
      <c r="C34" s="63" t="s">
        <v>97</v>
      </c>
      <c r="D34" s="8"/>
      <c r="E34" s="3" t="s">
        <v>16</v>
      </c>
      <c r="F34" s="82">
        <f t="shared" si="20"/>
        <v>20</v>
      </c>
      <c r="G34" s="99"/>
      <c r="H34" s="101">
        <f t="shared" si="21"/>
        <v>0</v>
      </c>
      <c r="I34" s="102">
        <f t="shared" si="17"/>
        <v>0</v>
      </c>
      <c r="J34" s="102">
        <f t="shared" si="18"/>
        <v>0</v>
      </c>
      <c r="K34" s="46"/>
      <c r="L34" s="99">
        <v>10</v>
      </c>
      <c r="M34" s="99">
        <f t="shared" si="22"/>
        <v>0</v>
      </c>
      <c r="N34" s="99">
        <v>10</v>
      </c>
      <c r="O34" s="99">
        <f t="shared" si="23"/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2:65" ht="8.25" customHeight="1">
      <c r="B35" s="16"/>
      <c r="C35" s="52"/>
      <c r="D35" s="15"/>
      <c r="E35" s="17"/>
      <c r="F35" s="97"/>
      <c r="G35" s="107"/>
      <c r="H35" s="108"/>
      <c r="I35" s="33"/>
      <c r="J35" s="33"/>
      <c r="K35" s="46"/>
      <c r="L35" s="109"/>
      <c r="M35" s="98"/>
      <c r="N35" s="79"/>
      <c r="O35" s="7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2:65" ht="24.75" customHeight="1">
      <c r="B36" s="6"/>
      <c r="C36" s="55" t="s">
        <v>95</v>
      </c>
      <c r="D36" s="14" t="s">
        <v>126</v>
      </c>
      <c r="E36" s="3" t="s">
        <v>16</v>
      </c>
      <c r="F36" s="82">
        <f t="shared" ref="F36:F43" si="24">(L36+N36)</f>
        <v>10</v>
      </c>
      <c r="G36" s="103"/>
      <c r="H36" s="101">
        <f t="shared" ref="H36:H43" si="25">F36*G36</f>
        <v>0</v>
      </c>
      <c r="I36" s="102">
        <f t="shared" si="17"/>
        <v>0</v>
      </c>
      <c r="J36" s="102">
        <f t="shared" si="18"/>
        <v>0</v>
      </c>
      <c r="K36" s="46"/>
      <c r="L36" s="99">
        <v>5</v>
      </c>
      <c r="M36" s="99">
        <f t="shared" si="22"/>
        <v>0</v>
      </c>
      <c r="N36" s="99">
        <v>5</v>
      </c>
      <c r="O36" s="100">
        <f t="shared" si="23"/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2:65" ht="27.75" customHeight="1">
      <c r="B37" s="6"/>
      <c r="C37" s="60" t="s">
        <v>73</v>
      </c>
      <c r="D37" s="8"/>
      <c r="E37" s="3" t="s">
        <v>16</v>
      </c>
      <c r="F37" s="82">
        <f t="shared" si="24"/>
        <v>2</v>
      </c>
      <c r="G37" s="103"/>
      <c r="H37" s="101">
        <f t="shared" si="25"/>
        <v>0</v>
      </c>
      <c r="I37" s="102">
        <f t="shared" si="17"/>
        <v>0</v>
      </c>
      <c r="J37" s="102">
        <f t="shared" si="18"/>
        <v>0</v>
      </c>
      <c r="K37" s="46"/>
      <c r="L37" s="99">
        <v>1</v>
      </c>
      <c r="M37" s="99">
        <f t="shared" si="22"/>
        <v>0</v>
      </c>
      <c r="N37" s="100">
        <v>1</v>
      </c>
      <c r="O37" s="100">
        <f t="shared" si="23"/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2:65" ht="27">
      <c r="B38" s="6"/>
      <c r="C38" s="54" t="s">
        <v>94</v>
      </c>
      <c r="D38" s="112" t="s">
        <v>152</v>
      </c>
      <c r="E38" s="113" t="s">
        <v>153</v>
      </c>
      <c r="F38" s="82">
        <f t="shared" si="24"/>
        <v>6</v>
      </c>
      <c r="G38" s="99"/>
      <c r="H38" s="101">
        <f t="shared" si="25"/>
        <v>0</v>
      </c>
      <c r="I38" s="102">
        <f t="shared" si="17"/>
        <v>0</v>
      </c>
      <c r="J38" s="102">
        <f t="shared" si="18"/>
        <v>0</v>
      </c>
      <c r="K38" s="46"/>
      <c r="L38" s="99">
        <v>3</v>
      </c>
      <c r="M38" s="99">
        <f t="shared" si="22"/>
        <v>0</v>
      </c>
      <c r="N38" s="100">
        <v>3</v>
      </c>
      <c r="O38" s="100">
        <f t="shared" si="23"/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2:65" ht="26.25">
      <c r="B39" s="6"/>
      <c r="C39" s="58" t="s">
        <v>151</v>
      </c>
      <c r="D39" s="6"/>
      <c r="E39" s="3" t="s">
        <v>16</v>
      </c>
      <c r="F39" s="82">
        <f t="shared" si="24"/>
        <v>18</v>
      </c>
      <c r="G39" s="99"/>
      <c r="H39" s="101">
        <f t="shared" si="25"/>
        <v>0</v>
      </c>
      <c r="I39" s="102">
        <f t="shared" si="17"/>
        <v>0</v>
      </c>
      <c r="J39" s="102">
        <f t="shared" si="18"/>
        <v>0</v>
      </c>
      <c r="K39" s="46"/>
      <c r="L39" s="99">
        <v>9</v>
      </c>
      <c r="M39" s="99">
        <f t="shared" si="22"/>
        <v>0</v>
      </c>
      <c r="N39" s="99">
        <v>9</v>
      </c>
      <c r="O39" s="100">
        <f t="shared" si="23"/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2:65" ht="48.75">
      <c r="B40" s="6"/>
      <c r="C40" s="59" t="s">
        <v>150</v>
      </c>
      <c r="D40" s="6" t="s">
        <v>27</v>
      </c>
      <c r="E40" s="3" t="s">
        <v>28</v>
      </c>
      <c r="F40" s="82">
        <f t="shared" si="24"/>
        <v>6</v>
      </c>
      <c r="G40" s="111"/>
      <c r="H40" s="101">
        <f t="shared" si="25"/>
        <v>0</v>
      </c>
      <c r="I40" s="102">
        <f t="shared" si="17"/>
        <v>0</v>
      </c>
      <c r="J40" s="102">
        <f t="shared" si="18"/>
        <v>0</v>
      </c>
      <c r="K40" s="46"/>
      <c r="L40" s="99">
        <v>3</v>
      </c>
      <c r="M40" s="99">
        <f t="shared" si="22"/>
        <v>0</v>
      </c>
      <c r="N40" s="99">
        <v>3</v>
      </c>
      <c r="O40" s="100">
        <f t="shared" si="23"/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2:65" ht="48" customHeight="1">
      <c r="B41" s="6"/>
      <c r="C41" s="54" t="s">
        <v>91</v>
      </c>
      <c r="D41" s="11" t="s">
        <v>29</v>
      </c>
      <c r="E41" s="3" t="s">
        <v>16</v>
      </c>
      <c r="F41" s="82">
        <f t="shared" si="24"/>
        <v>6</v>
      </c>
      <c r="G41" s="111"/>
      <c r="H41" s="101">
        <f t="shared" si="25"/>
        <v>0</v>
      </c>
      <c r="I41" s="102">
        <f t="shared" si="17"/>
        <v>0</v>
      </c>
      <c r="J41" s="102">
        <f t="shared" si="18"/>
        <v>0</v>
      </c>
      <c r="K41" s="46"/>
      <c r="L41" s="99">
        <v>3</v>
      </c>
      <c r="M41" s="99">
        <f t="shared" si="22"/>
        <v>0</v>
      </c>
      <c r="N41" s="99">
        <v>3</v>
      </c>
      <c r="O41" s="100">
        <f t="shared" si="23"/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2:65" ht="40.5" customHeight="1">
      <c r="B42" s="6"/>
      <c r="C42" s="58" t="s">
        <v>128</v>
      </c>
      <c r="D42" s="11" t="s">
        <v>30</v>
      </c>
      <c r="E42" s="3" t="s">
        <v>16</v>
      </c>
      <c r="F42" s="82">
        <f t="shared" si="24"/>
        <v>4</v>
      </c>
      <c r="G42" s="111"/>
      <c r="H42" s="101">
        <f t="shared" si="25"/>
        <v>0</v>
      </c>
      <c r="I42" s="102">
        <f t="shared" si="17"/>
        <v>0</v>
      </c>
      <c r="J42" s="102">
        <f t="shared" si="18"/>
        <v>0</v>
      </c>
      <c r="K42" s="46"/>
      <c r="L42" s="99">
        <v>2</v>
      </c>
      <c r="M42" s="99">
        <f t="shared" si="22"/>
        <v>0</v>
      </c>
      <c r="N42" s="99">
        <v>2</v>
      </c>
      <c r="O42" s="100">
        <f t="shared" si="23"/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2:65" s="76" customFormat="1" ht="31.5" customHeight="1">
      <c r="B43" s="73"/>
      <c r="C43" s="54" t="s">
        <v>92</v>
      </c>
      <c r="D43" s="48"/>
      <c r="E43" s="88" t="s">
        <v>16</v>
      </c>
      <c r="F43" s="82">
        <f t="shared" si="24"/>
        <v>2</v>
      </c>
      <c r="G43" s="111"/>
      <c r="H43" s="101">
        <f t="shared" si="25"/>
        <v>0</v>
      </c>
      <c r="I43" s="102">
        <f t="shared" si="17"/>
        <v>0</v>
      </c>
      <c r="J43" s="102">
        <f t="shared" si="18"/>
        <v>0</v>
      </c>
      <c r="K43" s="74"/>
      <c r="L43" s="99">
        <v>1</v>
      </c>
      <c r="M43" s="99">
        <f t="shared" si="22"/>
        <v>0</v>
      </c>
      <c r="N43" s="99">
        <v>1</v>
      </c>
      <c r="O43" s="100">
        <f t="shared" si="23"/>
        <v>0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</row>
    <row r="44" spans="2:65" ht="6" customHeight="1">
      <c r="B44" s="16"/>
      <c r="C44" s="110"/>
      <c r="D44" s="17"/>
      <c r="E44" s="19"/>
      <c r="F44" s="97"/>
      <c r="G44" s="71"/>
      <c r="H44" s="16"/>
      <c r="I44" s="33"/>
      <c r="J44" s="33"/>
      <c r="K44" s="46"/>
      <c r="L44" s="17"/>
      <c r="M44" s="98"/>
      <c r="N44" s="17"/>
      <c r="O44" s="7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2:65" ht="18.75">
      <c r="B45" s="6"/>
      <c r="C45" s="61" t="s">
        <v>111</v>
      </c>
      <c r="D45" s="12"/>
      <c r="E45" s="20" t="s">
        <v>16</v>
      </c>
      <c r="F45" s="82">
        <f>(L45+N45)</f>
        <v>6</v>
      </c>
      <c r="G45" s="111"/>
      <c r="H45" s="101">
        <f t="shared" ref="H45:H46" si="26">F45*G45</f>
        <v>0</v>
      </c>
      <c r="I45" s="102">
        <f>H45*23%</f>
        <v>0</v>
      </c>
      <c r="J45" s="102">
        <f>H45+I45</f>
        <v>0</v>
      </c>
      <c r="K45" s="46"/>
      <c r="L45" s="99">
        <v>3</v>
      </c>
      <c r="M45" s="99">
        <f t="shared" si="22"/>
        <v>0</v>
      </c>
      <c r="N45" s="99">
        <v>3</v>
      </c>
      <c r="O45" s="99">
        <f t="shared" si="23"/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2:65" ht="38.25">
      <c r="B46" s="6"/>
      <c r="C46" s="54" t="s">
        <v>93</v>
      </c>
      <c r="D46" s="12"/>
      <c r="E46" s="20" t="s">
        <v>16</v>
      </c>
      <c r="F46" s="82">
        <f>(L46+N46)</f>
        <v>6</v>
      </c>
      <c r="G46" s="111"/>
      <c r="H46" s="101">
        <f t="shared" si="26"/>
        <v>0</v>
      </c>
      <c r="I46" s="102">
        <f t="shared" si="17"/>
        <v>0</v>
      </c>
      <c r="J46" s="102">
        <f t="shared" si="18"/>
        <v>0</v>
      </c>
      <c r="K46" s="46"/>
      <c r="L46" s="99">
        <v>3</v>
      </c>
      <c r="M46" s="99">
        <f t="shared" si="22"/>
        <v>0</v>
      </c>
      <c r="N46" s="99">
        <v>3</v>
      </c>
      <c r="O46" s="99">
        <f t="shared" si="23"/>
        <v>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2:65" ht="7.5" customHeight="1">
      <c r="B47" s="16"/>
      <c r="C47" s="114"/>
      <c r="D47" s="25"/>
      <c r="E47" s="30"/>
      <c r="F47" s="97"/>
      <c r="G47" s="66"/>
      <c r="H47" s="16"/>
      <c r="I47" s="33"/>
      <c r="J47" s="33"/>
      <c r="K47" s="46"/>
      <c r="L47" s="17"/>
      <c r="M47" s="98"/>
      <c r="N47" s="17"/>
      <c r="O47" s="7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2:65" ht="18.75">
      <c r="B48" s="6"/>
      <c r="C48" s="23" t="s">
        <v>31</v>
      </c>
      <c r="D48" s="31" t="s">
        <v>32</v>
      </c>
      <c r="E48" s="24" t="s">
        <v>34</v>
      </c>
      <c r="F48" s="82">
        <f t="shared" ref="F48:F58" si="27">(L48+N48)</f>
        <v>10</v>
      </c>
      <c r="G48" s="111"/>
      <c r="H48" s="101">
        <f t="shared" ref="H48:H58" si="28">F48*G48</f>
        <v>0</v>
      </c>
      <c r="I48" s="102">
        <f t="shared" si="17"/>
        <v>0</v>
      </c>
      <c r="J48" s="102">
        <f t="shared" si="18"/>
        <v>0</v>
      </c>
      <c r="K48" s="46"/>
      <c r="L48" s="99">
        <v>5</v>
      </c>
      <c r="M48" s="99">
        <f t="shared" si="22"/>
        <v>0</v>
      </c>
      <c r="N48" s="99">
        <v>5</v>
      </c>
      <c r="O48" s="99">
        <f t="shared" si="23"/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2:65" ht="18.75">
      <c r="B49" s="6"/>
      <c r="C49" s="53" t="s">
        <v>76</v>
      </c>
      <c r="D49" s="3" t="s">
        <v>33</v>
      </c>
      <c r="E49" s="3" t="s">
        <v>16</v>
      </c>
      <c r="F49" s="82">
        <f t="shared" si="27"/>
        <v>2</v>
      </c>
      <c r="G49" s="115"/>
      <c r="H49" s="101">
        <f>F49*G49</f>
        <v>0</v>
      </c>
      <c r="I49" s="102">
        <f t="shared" si="17"/>
        <v>0</v>
      </c>
      <c r="J49" s="102">
        <f t="shared" si="18"/>
        <v>0</v>
      </c>
      <c r="K49" s="46"/>
      <c r="L49" s="99">
        <v>1</v>
      </c>
      <c r="M49" s="99">
        <f t="shared" si="22"/>
        <v>0</v>
      </c>
      <c r="N49" s="99">
        <v>1</v>
      </c>
      <c r="O49" s="99">
        <f t="shared" si="23"/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2:65" ht="18.75">
      <c r="B50" s="6"/>
      <c r="C50" s="53" t="s">
        <v>77</v>
      </c>
      <c r="D50" s="8" t="s">
        <v>78</v>
      </c>
      <c r="E50" s="3" t="s">
        <v>16</v>
      </c>
      <c r="F50" s="82">
        <f t="shared" si="27"/>
        <v>2</v>
      </c>
      <c r="G50" s="111"/>
      <c r="H50" s="101">
        <f>F50*G50</f>
        <v>0</v>
      </c>
      <c r="I50" s="102">
        <f t="shared" si="17"/>
        <v>0</v>
      </c>
      <c r="J50" s="102">
        <f t="shared" si="18"/>
        <v>0</v>
      </c>
      <c r="K50" s="46"/>
      <c r="L50" s="99">
        <v>1</v>
      </c>
      <c r="M50" s="99">
        <f t="shared" si="22"/>
        <v>0</v>
      </c>
      <c r="N50" s="99">
        <v>1</v>
      </c>
      <c r="O50" s="99">
        <f t="shared" si="23"/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2:65" ht="18.75">
      <c r="B51" s="6"/>
      <c r="C51" s="53" t="s">
        <v>35</v>
      </c>
      <c r="D51" s="8"/>
      <c r="E51" s="3" t="s">
        <v>16</v>
      </c>
      <c r="F51" s="82">
        <f t="shared" si="27"/>
        <v>2</v>
      </c>
      <c r="G51" s="111"/>
      <c r="H51" s="101">
        <f t="shared" si="28"/>
        <v>0</v>
      </c>
      <c r="I51" s="102">
        <f t="shared" si="17"/>
        <v>0</v>
      </c>
      <c r="J51" s="102">
        <f t="shared" si="18"/>
        <v>0</v>
      </c>
      <c r="K51" s="46"/>
      <c r="L51" s="99">
        <v>1</v>
      </c>
      <c r="M51" s="99">
        <f t="shared" si="22"/>
        <v>0</v>
      </c>
      <c r="N51" s="99">
        <v>1</v>
      </c>
      <c r="O51" s="99">
        <f t="shared" si="23"/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2:65" ht="24.75">
      <c r="B52" s="6"/>
      <c r="C52" s="54" t="s">
        <v>79</v>
      </c>
      <c r="D52" s="6" t="s">
        <v>32</v>
      </c>
      <c r="E52" s="3" t="s">
        <v>36</v>
      </c>
      <c r="F52" s="82">
        <f t="shared" si="27"/>
        <v>2</v>
      </c>
      <c r="G52" s="111"/>
      <c r="H52" s="101">
        <f t="shared" si="28"/>
        <v>0</v>
      </c>
      <c r="I52" s="102">
        <f t="shared" si="17"/>
        <v>0</v>
      </c>
      <c r="J52" s="102">
        <f t="shared" si="18"/>
        <v>0</v>
      </c>
      <c r="K52" s="46"/>
      <c r="L52" s="99">
        <v>1</v>
      </c>
      <c r="M52" s="99">
        <f t="shared" si="22"/>
        <v>0</v>
      </c>
      <c r="N52" s="99">
        <v>1</v>
      </c>
      <c r="O52" s="99">
        <f t="shared" si="23"/>
        <v>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2:65" ht="18.75">
      <c r="B53" s="6"/>
      <c r="C53" s="55" t="s">
        <v>85</v>
      </c>
      <c r="D53" s="6"/>
      <c r="E53" s="3" t="s">
        <v>16</v>
      </c>
      <c r="F53" s="82">
        <f t="shared" si="27"/>
        <v>1</v>
      </c>
      <c r="G53" s="99"/>
      <c r="H53" s="101">
        <f t="shared" si="28"/>
        <v>0</v>
      </c>
      <c r="I53" s="102">
        <f t="shared" si="17"/>
        <v>0</v>
      </c>
      <c r="J53" s="102">
        <f t="shared" si="18"/>
        <v>0</v>
      </c>
      <c r="K53" s="46"/>
      <c r="L53" s="99">
        <v>0</v>
      </c>
      <c r="M53" s="99">
        <f t="shared" si="22"/>
        <v>0</v>
      </c>
      <c r="N53" s="99">
        <v>1</v>
      </c>
      <c r="O53" s="99">
        <f t="shared" si="23"/>
        <v>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2:65" ht="18.75">
      <c r="B54" s="6"/>
      <c r="C54" s="23" t="s">
        <v>37</v>
      </c>
      <c r="D54" s="13" t="s">
        <v>25</v>
      </c>
      <c r="E54" s="12" t="s">
        <v>21</v>
      </c>
      <c r="F54" s="82">
        <f t="shared" si="27"/>
        <v>12</v>
      </c>
      <c r="G54" s="115"/>
      <c r="H54" s="101">
        <f t="shared" si="28"/>
        <v>0</v>
      </c>
      <c r="I54" s="102">
        <f t="shared" si="17"/>
        <v>0</v>
      </c>
      <c r="J54" s="102">
        <f t="shared" si="18"/>
        <v>0</v>
      </c>
      <c r="K54" s="46"/>
      <c r="L54" s="99">
        <v>6</v>
      </c>
      <c r="M54" s="99">
        <f t="shared" si="22"/>
        <v>0</v>
      </c>
      <c r="N54" s="99">
        <v>6</v>
      </c>
      <c r="O54" s="99">
        <f t="shared" si="23"/>
        <v>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2:65" ht="18.75">
      <c r="B55" s="6"/>
      <c r="C55" s="23" t="s">
        <v>40</v>
      </c>
      <c r="D55" s="13" t="s">
        <v>25</v>
      </c>
      <c r="E55" s="12" t="s">
        <v>21</v>
      </c>
      <c r="F55" s="82">
        <f t="shared" si="27"/>
        <v>2</v>
      </c>
      <c r="G55" s="111"/>
      <c r="H55" s="101">
        <f t="shared" si="28"/>
        <v>0</v>
      </c>
      <c r="I55" s="102">
        <f t="shared" si="17"/>
        <v>0</v>
      </c>
      <c r="J55" s="102">
        <f t="shared" si="18"/>
        <v>0</v>
      </c>
      <c r="K55" s="46"/>
      <c r="L55" s="99">
        <v>1</v>
      </c>
      <c r="M55" s="99">
        <f t="shared" si="22"/>
        <v>0</v>
      </c>
      <c r="N55" s="99">
        <v>1</v>
      </c>
      <c r="O55" s="99">
        <f t="shared" si="23"/>
        <v>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2:65" ht="18.75">
      <c r="B56" s="6"/>
      <c r="C56" s="23" t="s">
        <v>38</v>
      </c>
      <c r="D56" s="13" t="s">
        <v>25</v>
      </c>
      <c r="E56" s="12" t="s">
        <v>41</v>
      </c>
      <c r="F56" s="82">
        <f t="shared" si="27"/>
        <v>2</v>
      </c>
      <c r="G56" s="111"/>
      <c r="H56" s="101">
        <f t="shared" si="28"/>
        <v>0</v>
      </c>
      <c r="I56" s="102">
        <f t="shared" si="17"/>
        <v>0</v>
      </c>
      <c r="J56" s="102">
        <f t="shared" ref="J56:J78" si="29">H56+I56</f>
        <v>0</v>
      </c>
      <c r="K56" s="46"/>
      <c r="L56" s="99">
        <v>1</v>
      </c>
      <c r="M56" s="99">
        <f t="shared" si="22"/>
        <v>0</v>
      </c>
      <c r="N56" s="99">
        <v>1</v>
      </c>
      <c r="O56" s="99">
        <f t="shared" si="23"/>
        <v>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2:65" ht="18.75">
      <c r="B57" s="6"/>
      <c r="C57" s="23" t="s">
        <v>71</v>
      </c>
      <c r="D57" s="13" t="s">
        <v>25</v>
      </c>
      <c r="E57" s="12" t="s">
        <v>72</v>
      </c>
      <c r="F57" s="82">
        <f t="shared" si="27"/>
        <v>2</v>
      </c>
      <c r="G57" s="111"/>
      <c r="H57" s="101">
        <f t="shared" si="28"/>
        <v>0</v>
      </c>
      <c r="I57" s="102">
        <f t="shared" ref="I57:I78" si="30">H57*23%</f>
        <v>0</v>
      </c>
      <c r="J57" s="102">
        <f t="shared" si="29"/>
        <v>0</v>
      </c>
      <c r="K57" s="46"/>
      <c r="L57" s="99">
        <v>1</v>
      </c>
      <c r="M57" s="99">
        <f t="shared" si="22"/>
        <v>0</v>
      </c>
      <c r="N57" s="99">
        <v>1</v>
      </c>
      <c r="O57" s="99">
        <f t="shared" si="23"/>
        <v>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2:65" ht="18.75">
      <c r="B58" s="6"/>
      <c r="C58" s="23" t="s">
        <v>39</v>
      </c>
      <c r="D58" s="13" t="s">
        <v>25</v>
      </c>
      <c r="E58" s="12" t="s">
        <v>154</v>
      </c>
      <c r="F58" s="82">
        <f t="shared" si="27"/>
        <v>2</v>
      </c>
      <c r="G58" s="111"/>
      <c r="H58" s="101">
        <f t="shared" si="28"/>
        <v>0</v>
      </c>
      <c r="I58" s="102">
        <f t="shared" si="30"/>
        <v>0</v>
      </c>
      <c r="J58" s="102">
        <f t="shared" si="29"/>
        <v>0</v>
      </c>
      <c r="K58" s="46"/>
      <c r="L58" s="99">
        <v>1</v>
      </c>
      <c r="M58" s="99">
        <f t="shared" si="22"/>
        <v>0</v>
      </c>
      <c r="N58" s="99">
        <v>1</v>
      </c>
      <c r="O58" s="99">
        <f t="shared" si="23"/>
        <v>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2:65" ht="8.25" customHeight="1">
      <c r="B59" s="16"/>
      <c r="C59" s="56"/>
      <c r="D59" s="16"/>
      <c r="E59" s="16"/>
      <c r="F59" s="97"/>
      <c r="G59" s="67"/>
      <c r="H59" s="15"/>
      <c r="I59" s="33"/>
      <c r="J59" s="33"/>
      <c r="K59" s="46"/>
      <c r="L59" s="17"/>
      <c r="M59" s="98"/>
      <c r="N59" s="17"/>
      <c r="O59" s="7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2:65" ht="18.75">
      <c r="B60" s="6"/>
      <c r="C60" s="57" t="s">
        <v>80</v>
      </c>
      <c r="D60" s="6"/>
      <c r="E60" s="8" t="s">
        <v>16</v>
      </c>
      <c r="F60" s="82">
        <f>(L60+N60)</f>
        <v>2</v>
      </c>
      <c r="G60" s="70"/>
      <c r="H60" s="9">
        <f t="shared" ref="H60" si="31">F60*G60</f>
        <v>0</v>
      </c>
      <c r="I60" s="32">
        <f t="shared" si="30"/>
        <v>0</v>
      </c>
      <c r="J60" s="32">
        <f t="shared" si="29"/>
        <v>0</v>
      </c>
      <c r="K60" s="46"/>
      <c r="L60" s="99">
        <v>1</v>
      </c>
      <c r="M60" s="99">
        <f t="shared" si="22"/>
        <v>0</v>
      </c>
      <c r="N60" s="99">
        <v>1</v>
      </c>
      <c r="O60" s="99">
        <f t="shared" si="23"/>
        <v>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2:65" ht="8.25" customHeight="1">
      <c r="B61" s="16"/>
      <c r="C61" s="116"/>
      <c r="D61" s="16"/>
      <c r="E61" s="16"/>
      <c r="F61" s="97"/>
      <c r="G61" s="51"/>
      <c r="H61" s="17"/>
      <c r="I61" s="33"/>
      <c r="J61" s="33"/>
      <c r="K61" s="46"/>
      <c r="L61" s="17"/>
      <c r="M61" s="98"/>
      <c r="N61" s="17"/>
      <c r="O61" s="7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2:65" ht="36" customHeight="1">
      <c r="B62" s="89"/>
      <c r="C62" s="58" t="s">
        <v>129</v>
      </c>
      <c r="D62" s="3" t="s">
        <v>51</v>
      </c>
      <c r="E62" s="8" t="s">
        <v>16</v>
      </c>
      <c r="F62" s="82">
        <f t="shared" ref="F62:F63" si="32">(L62+N62)</f>
        <v>10</v>
      </c>
      <c r="G62" s="115"/>
      <c r="H62" s="101">
        <f t="shared" ref="H62:H63" si="33">F62*G62</f>
        <v>0</v>
      </c>
      <c r="I62" s="102">
        <f t="shared" si="30"/>
        <v>0</v>
      </c>
      <c r="J62" s="102">
        <f t="shared" si="29"/>
        <v>0</v>
      </c>
      <c r="K62" s="46"/>
      <c r="L62" s="99">
        <v>5</v>
      </c>
      <c r="M62" s="99">
        <f t="shared" si="22"/>
        <v>0</v>
      </c>
      <c r="N62" s="99">
        <v>5</v>
      </c>
      <c r="O62" s="100">
        <f t="shared" si="23"/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2:65" ht="18.75">
      <c r="B63" s="6"/>
      <c r="C63" s="53" t="s">
        <v>43</v>
      </c>
      <c r="D63" s="3"/>
      <c r="E63" s="3" t="s">
        <v>44</v>
      </c>
      <c r="F63" s="82">
        <f t="shared" si="32"/>
        <v>2</v>
      </c>
      <c r="G63" s="103"/>
      <c r="H63" s="101">
        <f t="shared" si="33"/>
        <v>0</v>
      </c>
      <c r="I63" s="102">
        <f t="shared" si="30"/>
        <v>0</v>
      </c>
      <c r="J63" s="102">
        <f t="shared" si="29"/>
        <v>0</v>
      </c>
      <c r="K63" s="46"/>
      <c r="L63" s="68">
        <v>1</v>
      </c>
      <c r="M63" s="68">
        <f t="shared" si="22"/>
        <v>0</v>
      </c>
      <c r="N63" s="68">
        <v>1</v>
      </c>
      <c r="O63" s="78">
        <f t="shared" si="23"/>
        <v>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2:65" ht="7.5" customHeight="1">
      <c r="B64" s="16"/>
      <c r="C64" s="56"/>
      <c r="D64" s="17"/>
      <c r="E64" s="17"/>
      <c r="F64" s="97"/>
      <c r="G64" s="65"/>
      <c r="H64" s="17"/>
      <c r="I64" s="33"/>
      <c r="J64" s="33"/>
      <c r="K64" s="46"/>
      <c r="L64" s="17"/>
      <c r="M64" s="98"/>
      <c r="N64" s="17"/>
      <c r="O64" s="7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2:65" ht="15" customHeight="1">
      <c r="B65" s="89"/>
      <c r="C65" s="57" t="s">
        <v>81</v>
      </c>
      <c r="D65" s="3" t="s">
        <v>25</v>
      </c>
      <c r="E65" s="3" t="s">
        <v>16</v>
      </c>
      <c r="F65" s="82">
        <f t="shared" ref="F65:F70" si="34">(L65+N65)</f>
        <v>10</v>
      </c>
      <c r="G65" s="99"/>
      <c r="H65" s="101">
        <f t="shared" ref="H65:H70" si="35">F65*G65</f>
        <v>0</v>
      </c>
      <c r="I65" s="102">
        <f t="shared" si="30"/>
        <v>0</v>
      </c>
      <c r="J65" s="102">
        <f t="shared" si="29"/>
        <v>0</v>
      </c>
      <c r="K65" s="46"/>
      <c r="L65" s="99">
        <v>5</v>
      </c>
      <c r="M65" s="99">
        <f t="shared" ref="M65:M78" si="36">L65*G65</f>
        <v>0</v>
      </c>
      <c r="N65" s="99">
        <v>5</v>
      </c>
      <c r="O65" s="99">
        <f t="shared" ref="O65:O78" si="37">N65*G65</f>
        <v>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2:65" ht="18.75">
      <c r="B66" s="6"/>
      <c r="C66" s="57" t="s">
        <v>82</v>
      </c>
      <c r="D66" s="8" t="s">
        <v>25</v>
      </c>
      <c r="E66" s="8" t="s">
        <v>16</v>
      </c>
      <c r="F66" s="82">
        <f t="shared" si="34"/>
        <v>2</v>
      </c>
      <c r="G66" s="111"/>
      <c r="H66" s="101">
        <f t="shared" si="35"/>
        <v>0</v>
      </c>
      <c r="I66" s="102">
        <f t="shared" si="30"/>
        <v>0</v>
      </c>
      <c r="J66" s="102">
        <f t="shared" si="29"/>
        <v>0</v>
      </c>
      <c r="K66" s="46"/>
      <c r="L66" s="99">
        <v>1</v>
      </c>
      <c r="M66" s="99">
        <f t="shared" si="36"/>
        <v>0</v>
      </c>
      <c r="N66" s="99">
        <v>1</v>
      </c>
      <c r="O66" s="99">
        <f t="shared" si="37"/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2:65" ht="24.75">
      <c r="B67" s="6"/>
      <c r="C67" s="58" t="s">
        <v>132</v>
      </c>
      <c r="D67" s="8"/>
      <c r="E67" s="8" t="s">
        <v>16</v>
      </c>
      <c r="F67" s="82">
        <f t="shared" si="34"/>
        <v>2</v>
      </c>
      <c r="G67" s="111"/>
      <c r="H67" s="101">
        <f t="shared" si="35"/>
        <v>0</v>
      </c>
      <c r="I67" s="102">
        <f t="shared" si="30"/>
        <v>0</v>
      </c>
      <c r="J67" s="102">
        <f t="shared" si="29"/>
        <v>0</v>
      </c>
      <c r="K67" s="46"/>
      <c r="L67" s="99">
        <v>1</v>
      </c>
      <c r="M67" s="99">
        <f t="shared" si="36"/>
        <v>0</v>
      </c>
      <c r="N67" s="99">
        <v>1</v>
      </c>
      <c r="O67" s="99">
        <f t="shared" si="37"/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2:65" ht="36">
      <c r="B68" s="6"/>
      <c r="C68" s="58" t="s">
        <v>127</v>
      </c>
      <c r="D68" s="8" t="s">
        <v>25</v>
      </c>
      <c r="E68" s="8" t="s">
        <v>16</v>
      </c>
      <c r="F68" s="82">
        <f t="shared" si="34"/>
        <v>4</v>
      </c>
      <c r="G68" s="111"/>
      <c r="H68" s="101">
        <f t="shared" si="35"/>
        <v>0</v>
      </c>
      <c r="I68" s="102">
        <f t="shared" si="30"/>
        <v>0</v>
      </c>
      <c r="J68" s="102">
        <f t="shared" si="29"/>
        <v>0</v>
      </c>
      <c r="K68" s="46"/>
      <c r="L68" s="99">
        <v>2</v>
      </c>
      <c r="M68" s="99">
        <f t="shared" si="36"/>
        <v>0</v>
      </c>
      <c r="N68" s="99">
        <v>2</v>
      </c>
      <c r="O68" s="99">
        <f t="shared" si="37"/>
        <v>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2:65" ht="18.75">
      <c r="B69" s="6"/>
      <c r="C69" s="53" t="s">
        <v>83</v>
      </c>
      <c r="D69" s="8" t="s">
        <v>25</v>
      </c>
      <c r="E69" s="8" t="s">
        <v>16</v>
      </c>
      <c r="F69" s="82">
        <f t="shared" si="34"/>
        <v>2</v>
      </c>
      <c r="G69" s="103"/>
      <c r="H69" s="101">
        <f t="shared" si="35"/>
        <v>0</v>
      </c>
      <c r="I69" s="102">
        <f t="shared" si="30"/>
        <v>0</v>
      </c>
      <c r="J69" s="102">
        <f t="shared" si="29"/>
        <v>0</v>
      </c>
      <c r="K69" s="46"/>
      <c r="L69" s="99">
        <v>1</v>
      </c>
      <c r="M69" s="99">
        <f t="shared" si="36"/>
        <v>0</v>
      </c>
      <c r="N69" s="99">
        <v>1</v>
      </c>
      <c r="O69" s="99">
        <f t="shared" si="37"/>
        <v>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2:65" ht="18.75">
      <c r="B70" s="6"/>
      <c r="C70" s="58" t="s">
        <v>84</v>
      </c>
      <c r="D70" s="3" t="s">
        <v>25</v>
      </c>
      <c r="E70" s="3" t="s">
        <v>16</v>
      </c>
      <c r="F70" s="82">
        <f t="shared" si="34"/>
        <v>2</v>
      </c>
      <c r="G70" s="111"/>
      <c r="H70" s="101">
        <f t="shared" si="35"/>
        <v>0</v>
      </c>
      <c r="I70" s="102">
        <f t="shared" si="30"/>
        <v>0</v>
      </c>
      <c r="J70" s="102">
        <f t="shared" si="29"/>
        <v>0</v>
      </c>
      <c r="K70" s="46"/>
      <c r="L70" s="99">
        <v>1</v>
      </c>
      <c r="M70" s="99">
        <f t="shared" si="36"/>
        <v>0</v>
      </c>
      <c r="N70" s="99">
        <v>1</v>
      </c>
      <c r="O70" s="99">
        <f t="shared" si="37"/>
        <v>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2:65" ht="7.5" customHeight="1">
      <c r="B71" s="16"/>
      <c r="C71" s="110"/>
      <c r="D71" s="17"/>
      <c r="E71" s="17"/>
      <c r="F71" s="97"/>
      <c r="G71" s="51"/>
      <c r="H71" s="16"/>
      <c r="I71" s="33"/>
      <c r="J71" s="33"/>
      <c r="K71" s="46"/>
      <c r="L71" s="17"/>
      <c r="M71" s="98"/>
      <c r="N71" s="17"/>
      <c r="O71" s="7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2:65" ht="16.5" customHeight="1">
      <c r="B72" s="89"/>
      <c r="C72" s="61" t="s">
        <v>89</v>
      </c>
      <c r="D72" s="12"/>
      <c r="E72" s="12" t="s">
        <v>21</v>
      </c>
      <c r="F72" s="82">
        <f t="shared" ref="F72:F78" si="38">(L72+N72)</f>
        <v>4</v>
      </c>
      <c r="G72" s="111"/>
      <c r="H72" s="101">
        <f t="shared" ref="H72:H78" si="39">F72*G72</f>
        <v>0</v>
      </c>
      <c r="I72" s="102">
        <f t="shared" si="30"/>
        <v>0</v>
      </c>
      <c r="J72" s="102"/>
      <c r="K72" s="46"/>
      <c r="L72" s="99">
        <v>2</v>
      </c>
      <c r="M72" s="99">
        <f t="shared" si="36"/>
        <v>0</v>
      </c>
      <c r="N72" s="99">
        <v>2</v>
      </c>
      <c r="O72" s="99">
        <f t="shared" si="37"/>
        <v>0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2:65" ht="18.75">
      <c r="B73" s="6"/>
      <c r="C73" s="54" t="s">
        <v>90</v>
      </c>
      <c r="D73" s="18"/>
      <c r="E73" s="12" t="s">
        <v>16</v>
      </c>
      <c r="F73" s="82">
        <f t="shared" si="38"/>
        <v>10</v>
      </c>
      <c r="G73" s="103"/>
      <c r="H73" s="101">
        <f t="shared" si="39"/>
        <v>0</v>
      </c>
      <c r="I73" s="102">
        <f t="shared" si="30"/>
        <v>0</v>
      </c>
      <c r="J73" s="102"/>
      <c r="K73" s="46"/>
      <c r="L73" s="99">
        <v>5</v>
      </c>
      <c r="M73" s="99">
        <f t="shared" si="36"/>
        <v>0</v>
      </c>
      <c r="N73" s="99">
        <v>5</v>
      </c>
      <c r="O73" s="99">
        <f t="shared" si="37"/>
        <v>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2:65" ht="25.5">
      <c r="B74" s="6"/>
      <c r="C74" s="62" t="s">
        <v>130</v>
      </c>
      <c r="D74" s="20" t="s">
        <v>113</v>
      </c>
      <c r="E74" s="14" t="s">
        <v>16</v>
      </c>
      <c r="F74" s="82">
        <f t="shared" si="38"/>
        <v>12</v>
      </c>
      <c r="G74" s="111"/>
      <c r="H74" s="101">
        <f t="shared" si="39"/>
        <v>0</v>
      </c>
      <c r="I74" s="102">
        <f t="shared" si="30"/>
        <v>0</v>
      </c>
      <c r="J74" s="102">
        <f t="shared" si="29"/>
        <v>0</v>
      </c>
      <c r="K74" s="46"/>
      <c r="L74" s="99">
        <v>6</v>
      </c>
      <c r="M74" s="99">
        <f t="shared" si="36"/>
        <v>0</v>
      </c>
      <c r="N74" s="99">
        <v>6</v>
      </c>
      <c r="O74" s="99">
        <f t="shared" si="37"/>
        <v>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2:65" ht="63">
      <c r="B75" s="6"/>
      <c r="C75" s="62" t="s">
        <v>114</v>
      </c>
      <c r="D75" s="20"/>
      <c r="E75" s="5" t="s">
        <v>24</v>
      </c>
      <c r="F75" s="82">
        <f t="shared" si="38"/>
        <v>2</v>
      </c>
      <c r="G75" s="111"/>
      <c r="H75" s="101">
        <f t="shared" si="39"/>
        <v>0</v>
      </c>
      <c r="I75" s="102">
        <f t="shared" si="30"/>
        <v>0</v>
      </c>
      <c r="J75" s="102">
        <f t="shared" si="29"/>
        <v>0</v>
      </c>
      <c r="K75" s="46"/>
      <c r="L75" s="99">
        <v>1</v>
      </c>
      <c r="M75" s="99">
        <f t="shared" si="36"/>
        <v>0</v>
      </c>
      <c r="N75" s="99">
        <v>1</v>
      </c>
      <c r="O75" s="99">
        <f t="shared" si="37"/>
        <v>0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2:65" ht="56.25" customHeight="1">
      <c r="B76" s="6"/>
      <c r="C76" s="62" t="s">
        <v>131</v>
      </c>
      <c r="D76" s="20"/>
      <c r="E76" s="5" t="s">
        <v>16</v>
      </c>
      <c r="F76" s="82">
        <f t="shared" si="38"/>
        <v>10</v>
      </c>
      <c r="G76" s="111"/>
      <c r="H76" s="117">
        <f t="shared" si="39"/>
        <v>0</v>
      </c>
      <c r="I76" s="102">
        <f t="shared" si="30"/>
        <v>0</v>
      </c>
      <c r="J76" s="102">
        <f t="shared" si="29"/>
        <v>0</v>
      </c>
      <c r="K76" s="46"/>
      <c r="L76" s="99">
        <v>5</v>
      </c>
      <c r="M76" s="99">
        <f t="shared" si="36"/>
        <v>0</v>
      </c>
      <c r="N76" s="99">
        <v>5</v>
      </c>
      <c r="O76" s="99">
        <f t="shared" si="37"/>
        <v>0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2:65" ht="18.75">
      <c r="B77" s="6"/>
      <c r="C77" s="62" t="s">
        <v>112</v>
      </c>
      <c r="D77" s="20"/>
      <c r="E77" s="14" t="s">
        <v>42</v>
      </c>
      <c r="F77" s="82">
        <f t="shared" si="38"/>
        <v>2</v>
      </c>
      <c r="G77" s="111"/>
      <c r="H77" s="117">
        <f t="shared" si="39"/>
        <v>0</v>
      </c>
      <c r="I77" s="102">
        <f t="shared" si="30"/>
        <v>0</v>
      </c>
      <c r="J77" s="102">
        <f t="shared" si="29"/>
        <v>0</v>
      </c>
      <c r="K77" s="46"/>
      <c r="L77" s="99">
        <v>1</v>
      </c>
      <c r="M77" s="99">
        <f t="shared" si="36"/>
        <v>0</v>
      </c>
      <c r="N77" s="99">
        <v>1</v>
      </c>
      <c r="O77" s="99">
        <v>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2:65" ht="18.75">
      <c r="B78" s="6"/>
      <c r="C78" s="62" t="s">
        <v>75</v>
      </c>
      <c r="D78" s="20"/>
      <c r="E78" s="14" t="s">
        <v>42</v>
      </c>
      <c r="F78" s="82">
        <f t="shared" si="38"/>
        <v>2</v>
      </c>
      <c r="G78" s="111"/>
      <c r="H78" s="101">
        <f t="shared" si="39"/>
        <v>0</v>
      </c>
      <c r="I78" s="102">
        <f t="shared" si="30"/>
        <v>0</v>
      </c>
      <c r="J78" s="102">
        <f t="shared" si="29"/>
        <v>0</v>
      </c>
      <c r="K78" s="46"/>
      <c r="L78" s="99">
        <v>1</v>
      </c>
      <c r="M78" s="99">
        <f t="shared" si="36"/>
        <v>0</v>
      </c>
      <c r="N78" s="99">
        <v>1</v>
      </c>
      <c r="O78" s="99">
        <f t="shared" si="37"/>
        <v>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2:65" ht="6.75" customHeight="1">
      <c r="B79" s="16"/>
      <c r="C79" s="16"/>
      <c r="D79" s="25"/>
      <c r="E79" s="26"/>
      <c r="F79" s="91"/>
      <c r="G79" s="92"/>
      <c r="H79" s="17"/>
      <c r="I79" s="33"/>
      <c r="J79" s="33"/>
      <c r="K79" s="46"/>
      <c r="L79" s="79"/>
      <c r="M79" s="79"/>
      <c r="N79" s="79"/>
      <c r="O79" s="7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2:65" ht="18.75">
      <c r="B80" s="90"/>
      <c r="C80" s="2"/>
      <c r="D80" s="2"/>
      <c r="E80" s="2"/>
      <c r="F80" s="80" t="s">
        <v>52</v>
      </c>
      <c r="G80" s="80" t="s">
        <v>53</v>
      </c>
      <c r="H80" s="118">
        <f>SUM(H8:H78)</f>
        <v>0</v>
      </c>
      <c r="I80" s="80"/>
      <c r="J80" s="80"/>
      <c r="K80" s="119"/>
      <c r="L80" s="120" t="s">
        <v>53</v>
      </c>
      <c r="M80" s="121">
        <f>SUM(M8:M78)</f>
        <v>0</v>
      </c>
      <c r="N80" s="120" t="s">
        <v>53</v>
      </c>
      <c r="O80" s="121">
        <f>SUM(O8:O78)</f>
        <v>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2:65" ht="18.75">
      <c r="B81" s="2"/>
      <c r="C81" s="2"/>
      <c r="D81" s="2"/>
      <c r="E81" s="2"/>
      <c r="F81" s="80" t="s">
        <v>54</v>
      </c>
      <c r="G81" s="122">
        <v>0.23</v>
      </c>
      <c r="H81" s="80"/>
      <c r="I81" s="123">
        <f>SUM(I8:I78)</f>
        <v>0</v>
      </c>
      <c r="J81" s="80"/>
      <c r="K81" s="80"/>
      <c r="L81" s="120" t="s">
        <v>144</v>
      </c>
      <c r="M81" s="123">
        <f>M80*0.23</f>
        <v>0</v>
      </c>
      <c r="N81" s="120" t="s">
        <v>144</v>
      </c>
      <c r="O81" s="121">
        <f>O80*0.23</f>
        <v>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2:65" ht="18.75">
      <c r="B82" s="2"/>
      <c r="C82" s="2"/>
      <c r="D82" s="2"/>
      <c r="E82" s="2"/>
      <c r="F82" s="80" t="s">
        <v>52</v>
      </c>
      <c r="G82" s="80" t="s">
        <v>55</v>
      </c>
      <c r="H82" s="80"/>
      <c r="I82" s="80"/>
      <c r="J82" s="123">
        <f>SUM(J8:J78)</f>
        <v>0</v>
      </c>
      <c r="K82" s="80"/>
      <c r="L82" s="120" t="s">
        <v>55</v>
      </c>
      <c r="M82" s="123">
        <f>M80+M81</f>
        <v>0</v>
      </c>
      <c r="N82" s="120" t="s">
        <v>55</v>
      </c>
      <c r="O82" s="121">
        <f>O80+O81</f>
        <v>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2:6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2:6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2:6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2:6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2:6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2:6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2:6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2:6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2:6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2:6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2:6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2:6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2:6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2:6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2:6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2:6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2:6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2:6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2:6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2:6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2:6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2:6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2:6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2:6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2:6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2:6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2:6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2:6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2:6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2:6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2:6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2:6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2:6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2:6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2:6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2:6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2:6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2:6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2:6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2:6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2:6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2:6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2:6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2:6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2:6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2:6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2:6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2:6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2:6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2:6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2:6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2:6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2:6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2:6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2:6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2:6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2:6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2:6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2:6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2:6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2:6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2:6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2:6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2:6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2:6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2:6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2:6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2:6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2:6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2:6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2:6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2:6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2:6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2:6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2:6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2:6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2:6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2:6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2:6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2:6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2:6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2:6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2:6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2:6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2:6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2:6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2:6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2:6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2:6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2:6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2:6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2:6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2:6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2:6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2:6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2:6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2:6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2:6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2:6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2:6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2:6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2:6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2:6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2:6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2:6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2:6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2:6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2:6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2:6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2:6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2:6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2:6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2:6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2:6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2:6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2:6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2:6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2:6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2:6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2:6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2:6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2:6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2:6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2:6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2:6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2:6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2:6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2:6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2:6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2:6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2:6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2:6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2:6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2:6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2:6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2:6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2:6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2:6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2:6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2:6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2:6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2:6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2:6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2:6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2:6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2:6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2:6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2:6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2:6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2:6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2:6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2:6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2:6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2:6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2:6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2:6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2:6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2:6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2:6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2:6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2:6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2:6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2:6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2:6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2:6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2:6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2:6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2:6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2:6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2:6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2:6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2:6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2:6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2:6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2:6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2:6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2:6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2:6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2:6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2:6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2:6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2:6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2:6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2:6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2:6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2:6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2:6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2:6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2:6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2:6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2:6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2:6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2:6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2:6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2:6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2:6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2:6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2:6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2:6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2:6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2:6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2:6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2:6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2:6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2:6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2:6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2:6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2:6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2:6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2:6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2:6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2:6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2:6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2:6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2:6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2:6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2:6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2:6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2:6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2:6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2:6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2:6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2:6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2:6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2:6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2:6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2:6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2:6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2:6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2:6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2:6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2:6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2:6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2:6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2:6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2:6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2:6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2:6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2:6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2:6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2:6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2:6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2:6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2:6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2:6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2:6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2:6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2:6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2:6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2:6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2:6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2:6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2:6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2:6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2:6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2:6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2:6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2:6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2:6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2:6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2:6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2:6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2:6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2:6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2:6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2:6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2:6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2:6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2:6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2:6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2:6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2:6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2:6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2:6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2:6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2:6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2:6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2:6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2:6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2:6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2:6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2:6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2:6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2:6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2:6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2:6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2:6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2:65"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2:65">
      <c r="B371" s="2"/>
      <c r="K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</sheetData>
  <phoneticPr fontId="30" type="noConversion"/>
  <pageMargins left="0.31496062992125984" right="0.11811023622047245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zoomScaleNormal="100" workbookViewId="0">
      <selection activeCell="B2" sqref="B2:O13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  <col min="12" max="12" width="13" customWidth="1"/>
    <col min="13" max="13" width="13.7109375" customWidth="1"/>
    <col min="14" max="14" width="14.140625" customWidth="1"/>
    <col min="15" max="15" width="13.42578125" customWidth="1"/>
  </cols>
  <sheetData>
    <row r="2" spans="2:15" ht="18.75">
      <c r="B2" s="1"/>
      <c r="C2" s="80" t="s">
        <v>146</v>
      </c>
      <c r="E2" s="86" t="s">
        <v>149</v>
      </c>
      <c r="G2" s="84"/>
    </row>
    <row r="3" spans="2:15" ht="15.75">
      <c r="B3" s="1"/>
    </row>
    <row r="4" spans="2:15" ht="15.75">
      <c r="B4" s="1" t="s">
        <v>147</v>
      </c>
      <c r="G4" s="94"/>
    </row>
    <row r="5" spans="2:15">
      <c r="G5" s="81"/>
    </row>
    <row r="6" spans="2:1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136</v>
      </c>
      <c r="M6" s="5" t="s">
        <v>141</v>
      </c>
      <c r="N6" s="45" t="s">
        <v>137</v>
      </c>
      <c r="O6" s="45" t="s">
        <v>143</v>
      </c>
    </row>
    <row r="7" spans="2:15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45</v>
      </c>
      <c r="I7" s="7" t="s">
        <v>11</v>
      </c>
      <c r="J7" s="7" t="s">
        <v>15</v>
      </c>
      <c r="L7" s="20" t="s">
        <v>138</v>
      </c>
      <c r="M7" s="20" t="s">
        <v>139</v>
      </c>
      <c r="N7" s="31" t="s">
        <v>140</v>
      </c>
      <c r="O7" s="31" t="s">
        <v>142</v>
      </c>
    </row>
    <row r="8" spans="2:15" ht="20.25">
      <c r="B8" s="27"/>
      <c r="C8" s="10" t="s">
        <v>46</v>
      </c>
      <c r="D8" s="22"/>
      <c r="E8" s="29" t="s">
        <v>48</v>
      </c>
      <c r="F8" s="83">
        <f>L8+N8</f>
        <v>50</v>
      </c>
      <c r="G8" s="72"/>
      <c r="H8" s="40">
        <f>F8*G8</f>
        <v>0</v>
      </c>
      <c r="I8" s="40">
        <f>H8*23%</f>
        <v>0</v>
      </c>
      <c r="J8" s="40">
        <f>H8+I8</f>
        <v>0</v>
      </c>
      <c r="L8" s="104">
        <v>25</v>
      </c>
      <c r="M8" s="104">
        <f>L8*G8</f>
        <v>0</v>
      </c>
      <c r="N8" s="104">
        <v>25</v>
      </c>
      <c r="O8" s="104">
        <f>N8*G8</f>
        <v>0</v>
      </c>
    </row>
    <row r="9" spans="2:15" ht="30.75" customHeight="1">
      <c r="B9" s="27"/>
      <c r="C9" s="28" t="s">
        <v>47</v>
      </c>
      <c r="D9" s="12"/>
      <c r="E9" s="14" t="s">
        <v>49</v>
      </c>
      <c r="F9" s="83">
        <f t="shared" ref="F9" si="0">L9+N9</f>
        <v>2</v>
      </c>
      <c r="G9" s="70"/>
      <c r="H9" s="40">
        <f t="shared" ref="H9" si="1">F9*G9</f>
        <v>0</v>
      </c>
      <c r="I9" s="40">
        <f t="shared" ref="I9" si="2">H9*23%</f>
        <v>0</v>
      </c>
      <c r="J9" s="40">
        <f t="shared" ref="J9" si="3">H9+I9</f>
        <v>0</v>
      </c>
      <c r="L9" s="104">
        <v>1</v>
      </c>
      <c r="M9" s="104">
        <f t="shared" ref="M9" si="4">L9*G9</f>
        <v>0</v>
      </c>
      <c r="N9" s="104">
        <v>1</v>
      </c>
      <c r="O9" s="104">
        <f t="shared" ref="O9" si="5">N9*G9</f>
        <v>0</v>
      </c>
    </row>
    <row r="10" spans="2:15">
      <c r="B10" s="34"/>
      <c r="C10" s="34"/>
      <c r="D10" s="34"/>
      <c r="E10" s="34"/>
      <c r="F10" s="34"/>
      <c r="G10" s="41"/>
      <c r="H10" s="42"/>
      <c r="I10" s="42"/>
      <c r="J10" s="42"/>
    </row>
    <row r="11" spans="2:15" ht="15.75">
      <c r="B11" s="35"/>
      <c r="C11" s="35"/>
      <c r="D11" s="35"/>
      <c r="E11" s="35"/>
      <c r="F11" s="35"/>
      <c r="G11" s="124" t="s">
        <v>57</v>
      </c>
      <c r="H11" s="125">
        <f>SUM(H8:H9)</f>
        <v>0</v>
      </c>
      <c r="I11" s="126"/>
      <c r="J11" s="126"/>
      <c r="K11" s="127"/>
      <c r="L11" s="128" t="s">
        <v>53</v>
      </c>
      <c r="M11" s="126">
        <f>SUM(M8:M9)</f>
        <v>0</v>
      </c>
      <c r="N11" s="128" t="s">
        <v>53</v>
      </c>
      <c r="O11" s="126">
        <f>SUM(O8:O9)</f>
        <v>0</v>
      </c>
    </row>
    <row r="12" spans="2:15" ht="15.75">
      <c r="B12" s="35"/>
      <c r="C12" s="35"/>
      <c r="D12" s="35"/>
      <c r="E12" s="35"/>
      <c r="F12" s="35"/>
      <c r="G12" s="124" t="s">
        <v>54</v>
      </c>
      <c r="H12" s="126"/>
      <c r="I12" s="125">
        <f>SUM(I8:I9)</f>
        <v>0</v>
      </c>
      <c r="J12" s="126"/>
      <c r="K12" s="127"/>
      <c r="L12" s="128" t="s">
        <v>144</v>
      </c>
      <c r="M12" s="125">
        <f>M11*0.23</f>
        <v>0</v>
      </c>
      <c r="N12" s="128" t="s">
        <v>144</v>
      </c>
      <c r="O12" s="126">
        <f>O11*0.23</f>
        <v>0</v>
      </c>
    </row>
    <row r="13" spans="2:15" ht="15.75">
      <c r="B13" s="35"/>
      <c r="C13" s="35"/>
      <c r="D13" s="35"/>
      <c r="E13" s="35"/>
      <c r="F13" s="35"/>
      <c r="G13" s="124" t="s">
        <v>58</v>
      </c>
      <c r="H13" s="126"/>
      <c r="I13" s="126"/>
      <c r="J13" s="125">
        <f>SUM(J8:J9)</f>
        <v>0</v>
      </c>
      <c r="K13" s="127"/>
      <c r="L13" s="128" t="s">
        <v>55</v>
      </c>
      <c r="M13" s="125">
        <f>M11+M12</f>
        <v>0</v>
      </c>
      <c r="N13" s="128" t="s">
        <v>55</v>
      </c>
      <c r="O13" s="126">
        <f>O11+O12</f>
        <v>0</v>
      </c>
    </row>
    <row r="14" spans="2:15">
      <c r="B14" s="35"/>
      <c r="C14" s="35"/>
      <c r="D14" s="35"/>
      <c r="E14" s="35"/>
      <c r="F14" s="35"/>
      <c r="G14" s="35"/>
      <c r="H14" s="35"/>
      <c r="I14" s="35"/>
      <c r="J14" s="35"/>
    </row>
    <row r="15" spans="2:15">
      <c r="B15" s="35"/>
      <c r="C15" s="35"/>
      <c r="D15" s="35"/>
      <c r="E15" s="35"/>
      <c r="F15" s="35"/>
      <c r="G15" s="35"/>
      <c r="H15" s="35"/>
      <c r="I15" s="35"/>
      <c r="J15" s="35"/>
    </row>
    <row r="16" spans="2:15">
      <c r="B16" s="35"/>
      <c r="C16" s="35"/>
      <c r="D16" s="35"/>
      <c r="E16" s="35"/>
      <c r="F16" s="35"/>
      <c r="G16" s="35"/>
      <c r="H16" s="35"/>
      <c r="I16" s="35"/>
      <c r="J16" s="35"/>
    </row>
    <row r="17" spans="2:10">
      <c r="B17" s="35"/>
      <c r="C17" s="35"/>
      <c r="D17" s="35"/>
      <c r="E17" s="35"/>
      <c r="F17" s="35"/>
      <c r="G17" s="35"/>
      <c r="H17" s="35"/>
      <c r="I17" s="35"/>
      <c r="J17" s="35"/>
    </row>
    <row r="18" spans="2:10">
      <c r="B18" s="35"/>
      <c r="C18" s="35"/>
      <c r="D18" s="35"/>
      <c r="E18" s="35"/>
      <c r="F18" s="35"/>
      <c r="G18" s="35"/>
      <c r="H18" s="35"/>
      <c r="I18" s="35"/>
      <c r="J18" s="35"/>
    </row>
    <row r="19" spans="2:10">
      <c r="B19" s="35"/>
      <c r="C19" s="35"/>
      <c r="D19" s="35"/>
      <c r="E19" s="35"/>
      <c r="F19" s="35"/>
      <c r="G19" s="35"/>
      <c r="H19" s="35"/>
      <c r="I19" s="35"/>
      <c r="J19" s="35"/>
    </row>
    <row r="20" spans="2:10">
      <c r="B20" s="35"/>
      <c r="C20" s="35"/>
      <c r="D20" s="35"/>
      <c r="E20" s="35"/>
      <c r="F20" s="35"/>
      <c r="G20" s="35"/>
      <c r="H20" s="35"/>
      <c r="I20" s="35"/>
      <c r="J20" s="35"/>
    </row>
    <row r="21" spans="2:10">
      <c r="B21" s="35"/>
      <c r="C21" s="35"/>
      <c r="D21" s="35"/>
      <c r="E21" s="35"/>
      <c r="F21" s="35"/>
      <c r="G21" s="35"/>
      <c r="H21" s="35"/>
      <c r="I21" s="35"/>
      <c r="J21" s="35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35"/>
      <c r="C24" s="35"/>
      <c r="D24" s="35"/>
      <c r="E24" s="35"/>
      <c r="F24" s="35"/>
      <c r="G24" s="35"/>
      <c r="H24" s="35"/>
      <c r="I24" s="35"/>
      <c r="J24" s="35"/>
    </row>
    <row r="25" spans="2:10">
      <c r="B25" s="35"/>
      <c r="C25" s="35"/>
      <c r="D25" s="35"/>
      <c r="E25" s="35"/>
      <c r="F25" s="35"/>
      <c r="G25" s="35"/>
      <c r="H25" s="35"/>
      <c r="I25" s="35"/>
      <c r="J25" s="35"/>
    </row>
    <row r="26" spans="2:10">
      <c r="B26" s="35"/>
      <c r="C26" s="35"/>
      <c r="D26" s="35"/>
      <c r="E26" s="35"/>
      <c r="F26" s="35"/>
      <c r="G26" s="35"/>
      <c r="H26" s="35"/>
      <c r="I26" s="35"/>
      <c r="J26" s="35"/>
    </row>
    <row r="27" spans="2:10">
      <c r="B27" s="35"/>
      <c r="C27" s="35"/>
      <c r="D27" s="35"/>
      <c r="E27" s="35"/>
      <c r="F27" s="35"/>
      <c r="G27" s="35"/>
      <c r="H27" s="35"/>
      <c r="I27" s="35"/>
      <c r="J27" s="35"/>
    </row>
  </sheetData>
  <pageMargins left="0.11811023622047245" right="0.11811023622047245" top="1.5354330708661419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topLeftCell="A3" zoomScale="90" zoomScaleNormal="90" workbookViewId="0">
      <selection activeCell="C27" sqref="C27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  <col min="12" max="12" width="13.7109375" customWidth="1"/>
    <col min="13" max="14" width="13.42578125" customWidth="1"/>
    <col min="15" max="15" width="13" customWidth="1"/>
  </cols>
  <sheetData>
    <row r="2" spans="1:15" ht="18.75">
      <c r="B2" s="80" t="s">
        <v>145</v>
      </c>
      <c r="D2" s="86" t="s">
        <v>155</v>
      </c>
      <c r="F2" s="86"/>
    </row>
    <row r="3" spans="1:15" ht="15.75">
      <c r="B3" s="1"/>
      <c r="F3" s="86"/>
    </row>
    <row r="4" spans="1:15" ht="15.75">
      <c r="B4" s="1" t="s">
        <v>148</v>
      </c>
      <c r="F4" s="86"/>
    </row>
    <row r="5" spans="1:15">
      <c r="F5" s="81"/>
    </row>
    <row r="6" spans="1:15" ht="51">
      <c r="A6" s="38" t="s">
        <v>0</v>
      </c>
      <c r="B6" s="3" t="s">
        <v>66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136</v>
      </c>
      <c r="M6" s="5" t="s">
        <v>141</v>
      </c>
      <c r="N6" s="45" t="s">
        <v>137</v>
      </c>
      <c r="O6" s="45" t="s">
        <v>143</v>
      </c>
    </row>
    <row r="7" spans="1:15">
      <c r="A7" s="39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67</v>
      </c>
      <c r="H7" s="7" t="s">
        <v>68</v>
      </c>
      <c r="I7" s="7" t="s">
        <v>69</v>
      </c>
      <c r="J7" s="7" t="s">
        <v>70</v>
      </c>
      <c r="L7" s="20" t="s">
        <v>138</v>
      </c>
      <c r="M7" s="20" t="s">
        <v>139</v>
      </c>
      <c r="N7" s="31" t="s">
        <v>140</v>
      </c>
      <c r="O7" s="31" t="s">
        <v>142</v>
      </c>
    </row>
    <row r="8" spans="1:15" ht="20.25">
      <c r="A8" s="36"/>
      <c r="B8" s="95" t="s">
        <v>59</v>
      </c>
      <c r="C8" s="44" t="s">
        <v>116</v>
      </c>
      <c r="D8" s="12" t="s">
        <v>60</v>
      </c>
      <c r="E8" s="12" t="s">
        <v>61</v>
      </c>
      <c r="F8" s="87">
        <f t="shared" ref="F8:F17" si="0">L8+N8</f>
        <v>8</v>
      </c>
      <c r="G8" s="37"/>
      <c r="H8" s="40">
        <f>F8*G8</f>
        <v>0</v>
      </c>
      <c r="I8" s="40">
        <f t="shared" ref="I8:I17" si="1">H8*23%</f>
        <v>0</v>
      </c>
      <c r="J8" s="40">
        <f t="shared" ref="J8:J17" si="2">H8+I8</f>
        <v>0</v>
      </c>
      <c r="L8" s="104">
        <v>4</v>
      </c>
      <c r="M8" s="104">
        <f t="shared" ref="M8:M17" si="3">L8*G8</f>
        <v>0</v>
      </c>
      <c r="N8" s="104">
        <v>4</v>
      </c>
      <c r="O8" s="104">
        <f t="shared" ref="O8:O17" si="4">N8*G8</f>
        <v>0</v>
      </c>
    </row>
    <row r="9" spans="1:15" ht="20.25">
      <c r="A9" s="36"/>
      <c r="B9" s="43" t="s">
        <v>65</v>
      </c>
      <c r="C9" s="44" t="s">
        <v>116</v>
      </c>
      <c r="D9" s="12" t="s">
        <v>60</v>
      </c>
      <c r="E9" s="12" t="s">
        <v>61</v>
      </c>
      <c r="F9" s="87">
        <f t="shared" si="0"/>
        <v>2</v>
      </c>
      <c r="G9" s="37"/>
      <c r="H9" s="40">
        <f t="shared" ref="H9:H17" si="5">F9*G9</f>
        <v>0</v>
      </c>
      <c r="I9" s="40">
        <f t="shared" si="1"/>
        <v>0</v>
      </c>
      <c r="J9" s="40">
        <f t="shared" si="2"/>
        <v>0</v>
      </c>
      <c r="L9" s="104">
        <v>1</v>
      </c>
      <c r="M9" s="104">
        <f t="shared" si="3"/>
        <v>0</v>
      </c>
      <c r="N9" s="104">
        <v>1</v>
      </c>
      <c r="O9" s="104">
        <f t="shared" si="4"/>
        <v>0</v>
      </c>
    </row>
    <row r="10" spans="1:15" ht="20.25">
      <c r="A10" s="36"/>
      <c r="B10" s="43" t="s">
        <v>133</v>
      </c>
      <c r="C10" s="44" t="s">
        <v>117</v>
      </c>
      <c r="D10" s="12" t="s">
        <v>60</v>
      </c>
      <c r="E10" s="12" t="s">
        <v>61</v>
      </c>
      <c r="F10" s="87">
        <f t="shared" si="0"/>
        <v>8</v>
      </c>
      <c r="G10" s="37"/>
      <c r="H10" s="40">
        <f t="shared" si="5"/>
        <v>0</v>
      </c>
      <c r="I10" s="40">
        <f t="shared" si="1"/>
        <v>0</v>
      </c>
      <c r="J10" s="40">
        <f t="shared" si="2"/>
        <v>0</v>
      </c>
      <c r="L10" s="104">
        <v>4</v>
      </c>
      <c r="M10" s="104">
        <f t="shared" si="3"/>
        <v>0</v>
      </c>
      <c r="N10" s="104">
        <v>4</v>
      </c>
      <c r="O10" s="104">
        <f t="shared" si="4"/>
        <v>0</v>
      </c>
    </row>
    <row r="11" spans="1:15" ht="20.25">
      <c r="A11" s="36"/>
      <c r="B11" s="43" t="s">
        <v>65</v>
      </c>
      <c r="C11" s="44" t="s">
        <v>117</v>
      </c>
      <c r="D11" s="12" t="s">
        <v>60</v>
      </c>
      <c r="E11" s="12" t="s">
        <v>118</v>
      </c>
      <c r="F11" s="87">
        <f t="shared" si="0"/>
        <v>2</v>
      </c>
      <c r="G11" s="37"/>
      <c r="H11" s="40">
        <f t="shared" si="5"/>
        <v>0</v>
      </c>
      <c r="I11" s="40">
        <f t="shared" si="1"/>
        <v>0</v>
      </c>
      <c r="J11" s="40">
        <f t="shared" si="2"/>
        <v>0</v>
      </c>
      <c r="L11" s="104">
        <v>1</v>
      </c>
      <c r="M11" s="104">
        <f t="shared" si="3"/>
        <v>0</v>
      </c>
      <c r="N11" s="104">
        <v>1</v>
      </c>
      <c r="O11" s="104">
        <f t="shared" si="4"/>
        <v>0</v>
      </c>
    </row>
    <row r="12" spans="1:15" ht="20.25">
      <c r="A12" s="36"/>
      <c r="B12" s="43" t="s">
        <v>65</v>
      </c>
      <c r="C12" s="44" t="s">
        <v>119</v>
      </c>
      <c r="D12" s="12" t="s">
        <v>60</v>
      </c>
      <c r="E12" s="12" t="s">
        <v>61</v>
      </c>
      <c r="F12" s="87">
        <f t="shared" si="0"/>
        <v>2</v>
      </c>
      <c r="G12" s="37"/>
      <c r="H12" s="40">
        <f t="shared" si="5"/>
        <v>0</v>
      </c>
      <c r="I12" s="40">
        <f t="shared" si="1"/>
        <v>0</v>
      </c>
      <c r="J12" s="40">
        <f t="shared" si="2"/>
        <v>0</v>
      </c>
      <c r="L12" s="104">
        <v>1</v>
      </c>
      <c r="M12" s="104">
        <f t="shared" si="3"/>
        <v>0</v>
      </c>
      <c r="N12" s="104">
        <v>1</v>
      </c>
      <c r="O12" s="104">
        <f t="shared" si="4"/>
        <v>0</v>
      </c>
    </row>
    <row r="13" spans="1:15" ht="20.25">
      <c r="A13" s="36"/>
      <c r="B13" s="95" t="s">
        <v>59</v>
      </c>
      <c r="C13" s="44" t="s">
        <v>119</v>
      </c>
      <c r="D13" s="12" t="s">
        <v>60</v>
      </c>
      <c r="E13" s="12" t="s">
        <v>61</v>
      </c>
      <c r="F13" s="87">
        <f t="shared" si="0"/>
        <v>8</v>
      </c>
      <c r="G13" s="37"/>
      <c r="H13" s="40">
        <f t="shared" si="5"/>
        <v>0</v>
      </c>
      <c r="I13" s="40">
        <f t="shared" si="1"/>
        <v>0</v>
      </c>
      <c r="J13" s="40">
        <f t="shared" si="2"/>
        <v>0</v>
      </c>
      <c r="L13" s="104">
        <v>4</v>
      </c>
      <c r="M13" s="104">
        <f t="shared" si="3"/>
        <v>0</v>
      </c>
      <c r="N13" s="104">
        <v>4</v>
      </c>
      <c r="O13" s="104">
        <f t="shared" si="4"/>
        <v>0</v>
      </c>
    </row>
    <row r="14" spans="1:15" ht="20.25">
      <c r="A14" s="36"/>
      <c r="B14" s="85" t="s">
        <v>65</v>
      </c>
      <c r="C14" s="44" t="s">
        <v>134</v>
      </c>
      <c r="D14" s="12" t="s">
        <v>60</v>
      </c>
      <c r="E14" s="12" t="s">
        <v>61</v>
      </c>
      <c r="F14" s="87">
        <f t="shared" si="0"/>
        <v>2</v>
      </c>
      <c r="G14" s="37"/>
      <c r="H14" s="40">
        <f t="shared" si="5"/>
        <v>0</v>
      </c>
      <c r="I14" s="40">
        <f t="shared" si="1"/>
        <v>0</v>
      </c>
      <c r="J14" s="40">
        <f t="shared" si="2"/>
        <v>0</v>
      </c>
      <c r="L14" s="104">
        <v>1</v>
      </c>
      <c r="M14" s="104">
        <f t="shared" si="3"/>
        <v>0</v>
      </c>
      <c r="N14" s="104">
        <v>1</v>
      </c>
      <c r="O14" s="104">
        <f t="shared" si="4"/>
        <v>0</v>
      </c>
    </row>
    <row r="15" spans="1:15" ht="20.25">
      <c r="A15" s="36"/>
      <c r="B15" s="85" t="s">
        <v>65</v>
      </c>
      <c r="C15" s="44" t="s">
        <v>134</v>
      </c>
      <c r="D15" s="12" t="s">
        <v>60</v>
      </c>
      <c r="E15" s="12" t="s">
        <v>62</v>
      </c>
      <c r="F15" s="87">
        <f t="shared" si="0"/>
        <v>2</v>
      </c>
      <c r="G15" s="37"/>
      <c r="H15" s="40">
        <f t="shared" si="5"/>
        <v>0</v>
      </c>
      <c r="I15" s="40">
        <f t="shared" si="1"/>
        <v>0</v>
      </c>
      <c r="J15" s="40">
        <f t="shared" si="2"/>
        <v>0</v>
      </c>
      <c r="L15" s="104">
        <v>1</v>
      </c>
      <c r="M15" s="104">
        <f t="shared" si="3"/>
        <v>0</v>
      </c>
      <c r="N15" s="104">
        <v>1</v>
      </c>
      <c r="O15" s="104">
        <f t="shared" si="4"/>
        <v>0</v>
      </c>
    </row>
    <row r="16" spans="1:15" ht="20.25">
      <c r="A16" s="36"/>
      <c r="B16" s="85" t="s">
        <v>65</v>
      </c>
      <c r="C16" s="44" t="s">
        <v>134</v>
      </c>
      <c r="D16" s="12" t="s">
        <v>60</v>
      </c>
      <c r="E16" s="12" t="s">
        <v>63</v>
      </c>
      <c r="F16" s="87">
        <f t="shared" si="0"/>
        <v>2</v>
      </c>
      <c r="G16" s="37"/>
      <c r="H16" s="40">
        <f t="shared" si="5"/>
        <v>0</v>
      </c>
      <c r="I16" s="40">
        <f t="shared" si="1"/>
        <v>0</v>
      </c>
      <c r="J16" s="40">
        <f t="shared" si="2"/>
        <v>0</v>
      </c>
      <c r="L16" s="104">
        <v>1</v>
      </c>
      <c r="M16" s="104">
        <f t="shared" si="3"/>
        <v>0</v>
      </c>
      <c r="N16" s="104">
        <v>1</v>
      </c>
      <c r="O16" s="104">
        <f t="shared" si="4"/>
        <v>0</v>
      </c>
    </row>
    <row r="17" spans="1:15" ht="20.25">
      <c r="A17" s="36"/>
      <c r="B17" s="85" t="s">
        <v>65</v>
      </c>
      <c r="C17" s="44" t="s">
        <v>134</v>
      </c>
      <c r="D17" s="12" t="s">
        <v>60</v>
      </c>
      <c r="E17" s="12" t="s">
        <v>64</v>
      </c>
      <c r="F17" s="87">
        <f t="shared" si="0"/>
        <v>2</v>
      </c>
      <c r="G17" s="37"/>
      <c r="H17" s="40">
        <f t="shared" si="5"/>
        <v>0</v>
      </c>
      <c r="I17" s="40">
        <f t="shared" si="1"/>
        <v>0</v>
      </c>
      <c r="J17" s="40">
        <f t="shared" si="2"/>
        <v>0</v>
      </c>
      <c r="L17" s="104">
        <v>1</v>
      </c>
      <c r="M17" s="104">
        <f t="shared" si="3"/>
        <v>0</v>
      </c>
      <c r="N17" s="104">
        <v>1</v>
      </c>
      <c r="O17" s="104">
        <f t="shared" si="4"/>
        <v>0</v>
      </c>
    </row>
    <row r="18" spans="1:15" ht="32.25" customHeight="1">
      <c r="A18" s="10"/>
      <c r="B18" s="10"/>
      <c r="C18" s="77" t="s">
        <v>120</v>
      </c>
      <c r="D18" s="8" t="s">
        <v>26</v>
      </c>
      <c r="E18" s="22"/>
      <c r="F18" s="87">
        <f t="shared" ref="F18" si="6">L18+N18</f>
        <v>2</v>
      </c>
      <c r="G18" s="37"/>
      <c r="H18" s="40">
        <f t="shared" ref="H18" si="7">F18*G18</f>
        <v>0</v>
      </c>
      <c r="I18" s="40">
        <f t="shared" ref="I18" si="8">H18*23%</f>
        <v>0</v>
      </c>
      <c r="J18" s="40">
        <f t="shared" ref="J18" si="9">H18+I18</f>
        <v>0</v>
      </c>
      <c r="L18" s="104">
        <v>1</v>
      </c>
      <c r="M18" s="104">
        <f t="shared" ref="M18" si="10">L18*G18</f>
        <v>0</v>
      </c>
      <c r="N18" s="104">
        <v>1</v>
      </c>
      <c r="O18" s="104">
        <f t="shared" ref="O18" si="11">N18*G18</f>
        <v>0</v>
      </c>
    </row>
    <row r="19" spans="1:15" ht="15.75">
      <c r="G19" s="129" t="s">
        <v>57</v>
      </c>
      <c r="H19" s="125">
        <f>SUM(H8:H18)</f>
        <v>0</v>
      </c>
      <c r="I19" s="126"/>
      <c r="J19" s="126"/>
      <c r="K19" s="127"/>
      <c r="L19" s="128" t="s">
        <v>53</v>
      </c>
      <c r="M19" s="126">
        <f>SUM(M8:M18)</f>
        <v>0</v>
      </c>
      <c r="N19" s="128" t="s">
        <v>53</v>
      </c>
      <c r="O19" s="126">
        <f>SUM(O8:O18)</f>
        <v>0</v>
      </c>
    </row>
    <row r="20" spans="1:15" ht="15.75">
      <c r="G20" s="129" t="s">
        <v>54</v>
      </c>
      <c r="H20" s="126"/>
      <c r="I20" s="125">
        <f>SUM(I8:I18)</f>
        <v>0</v>
      </c>
      <c r="J20" s="126"/>
      <c r="K20" s="127"/>
      <c r="L20" s="128" t="s">
        <v>144</v>
      </c>
      <c r="M20" s="125">
        <f>M19*0.23</f>
        <v>0</v>
      </c>
      <c r="N20" s="128" t="s">
        <v>144</v>
      </c>
      <c r="O20" s="126">
        <f>O19*0.23</f>
        <v>0</v>
      </c>
    </row>
    <row r="21" spans="1:15" ht="15.75">
      <c r="G21" s="129" t="s">
        <v>58</v>
      </c>
      <c r="H21" s="126"/>
      <c r="I21" s="126"/>
      <c r="J21" s="125">
        <f>SUM(J8:J18)</f>
        <v>0</v>
      </c>
      <c r="K21" s="127"/>
      <c r="L21" s="128" t="s">
        <v>55</v>
      </c>
      <c r="M21" s="125">
        <f>M19+M20</f>
        <v>0</v>
      </c>
      <c r="N21" s="128" t="s">
        <v>55</v>
      </c>
      <c r="O21" s="126">
        <f>O19+O20</f>
        <v>0</v>
      </c>
    </row>
  </sheetData>
  <pageMargins left="1.1023622047244095" right="0.31496062992125984" top="1.73228346456692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2023-05-16T07:51:48Z</dcterms:modified>
</cp:coreProperties>
</file>